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glethorpe\Downloads\"/>
    </mc:Choice>
  </mc:AlternateContent>
  <xr:revisionPtr revIDLastSave="0" documentId="13_ncr:1_{0ABD3969-6745-49A9-A31B-5E1FED6FF0EA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Master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1">'Full time'!$A$1:$Y$53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</workbook>
</file>

<file path=xl/calcChain.xml><?xml version="1.0" encoding="utf-8"?>
<calcChain xmlns="http://schemas.openxmlformats.org/spreadsheetml/2006/main">
  <c r="J3" i="7" l="1"/>
  <c r="L3" i="7"/>
  <c r="M3" i="7"/>
  <c r="N3" i="7"/>
  <c r="O3" i="7" s="1"/>
  <c r="W3" i="7"/>
  <c r="X3" i="7"/>
  <c r="Y3" i="7" s="1"/>
  <c r="J4" i="7"/>
  <c r="L4" i="7"/>
  <c r="M4" i="7"/>
  <c r="N4" i="7" s="1"/>
  <c r="O4" i="7" s="1"/>
  <c r="W4" i="7"/>
  <c r="X4" i="7" s="1"/>
  <c r="Y4" i="7" s="1"/>
  <c r="J5" i="7"/>
  <c r="L5" i="7"/>
  <c r="M5" i="7" s="1"/>
  <c r="N5" i="7" s="1"/>
  <c r="P5" i="7"/>
  <c r="Q5" i="7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/>
  <c r="M7" i="7" s="1"/>
  <c r="O7" i="7"/>
  <c r="P7" i="7" s="1"/>
  <c r="Q7" i="7" s="1"/>
  <c r="R7" i="7"/>
  <c r="T7" i="7"/>
  <c r="W7" i="7"/>
  <c r="Y7" i="7"/>
  <c r="J8" i="7"/>
  <c r="L8" i="7" s="1"/>
  <c r="M8" i="7" s="1"/>
  <c r="N8" i="7" s="1"/>
  <c r="O8" i="7" s="1"/>
  <c r="W8" i="7"/>
  <c r="X8" i="7"/>
  <c r="Y8" i="7" s="1"/>
  <c r="J9" i="7"/>
  <c r="L9" i="7" s="1"/>
  <c r="M9" i="7"/>
  <c r="N9" i="7" s="1"/>
  <c r="O9" i="7" s="1"/>
  <c r="W9" i="7"/>
  <c r="Y9" i="7"/>
  <c r="J10" i="7"/>
  <c r="L10" i="7" s="1"/>
  <c r="M10" i="7" s="1"/>
  <c r="O10" i="7"/>
  <c r="P10" i="7" s="1"/>
  <c r="Q10" i="7" s="1"/>
  <c r="R10" i="7"/>
  <c r="S10" i="7" s="1"/>
  <c r="T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/>
  <c r="Q13" i="7" s="1"/>
  <c r="R13" i="7"/>
  <c r="S13" i="7" s="1"/>
  <c r="T13" i="7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/>
  <c r="J18" i="7"/>
  <c r="L18" i="7" s="1"/>
  <c r="M18" i="7" s="1"/>
  <c r="N18" i="7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/>
  <c r="M20" i="7" s="1"/>
  <c r="N20" i="7" s="1"/>
  <c r="O20" i="7" s="1"/>
  <c r="P20" i="7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/>
  <c r="Y22" i="7" s="1"/>
  <c r="J23" i="7"/>
  <c r="L23" i="7" s="1"/>
  <c r="M23" i="7"/>
  <c r="N23" i="7" s="1"/>
  <c r="O23" i="7" s="1"/>
  <c r="W23" i="7"/>
  <c r="X23" i="7" s="1"/>
  <c r="Y23" i="7" s="1"/>
  <c r="P24" i="7"/>
  <c r="R24" i="7"/>
  <c r="S24" i="7" s="1"/>
  <c r="T24" i="7" s="1"/>
  <c r="W24" i="7"/>
  <c r="X24" i="7"/>
  <c r="Y24" i="7" s="1"/>
  <c r="R25" i="7"/>
  <c r="S25" i="7"/>
  <c r="T25" i="7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/>
  <c r="M29" i="7" s="1"/>
  <c r="N29" i="7" s="1"/>
  <c r="O29" i="7" s="1"/>
  <c r="P29" i="7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/>
  <c r="W32" i="7"/>
  <c r="X32" i="7"/>
  <c r="Y32" i="7"/>
  <c r="J33" i="7"/>
  <c r="L33" i="7" s="1"/>
  <c r="M33" i="7" s="1"/>
  <c r="N33" i="7"/>
  <c r="O33" i="7" s="1"/>
  <c r="W33" i="7"/>
  <c r="X33" i="7"/>
  <c r="Y33" i="7" s="1"/>
  <c r="J34" i="7"/>
  <c r="L34" i="7"/>
  <c r="M34" i="7"/>
  <c r="N34" i="7" s="1"/>
  <c r="O34" i="7" s="1"/>
  <c r="W34" i="7"/>
  <c r="X34" i="7" s="1"/>
  <c r="Y34" i="7" s="1"/>
  <c r="J35" i="7"/>
  <c r="L35" i="7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/>
  <c r="O41" i="7" s="1"/>
  <c r="R41" i="7" s="1"/>
  <c r="W41" i="7"/>
  <c r="X41" i="7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/>
  <c r="O45" i="7" s="1"/>
  <c r="W45" i="7"/>
  <c r="Y45" i="7"/>
  <c r="J46" i="7"/>
  <c r="L46" i="7" s="1"/>
  <c r="M46" i="7" s="1"/>
  <c r="N46" i="7" s="1"/>
  <c r="O46" i="7" s="1"/>
  <c r="W46" i="7"/>
  <c r="X46" i="7"/>
  <c r="Y46" i="7" s="1"/>
  <c r="J47" i="7"/>
  <c r="L47" i="7" s="1"/>
  <c r="M47" i="7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/>
  <c r="M49" i="7" s="1"/>
  <c r="N49" i="7" s="1"/>
  <c r="O49" i="7" s="1"/>
  <c r="W49" i="7"/>
  <c r="X49" i="7"/>
  <c r="Y49" i="7" s="1"/>
  <c r="J50" i="7"/>
  <c r="L50" i="7" s="1"/>
  <c r="M50" i="7" s="1"/>
  <c r="N50" i="7" s="1"/>
  <c r="P50" i="7"/>
  <c r="Q50" i="7" s="1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Q73" i="8" s="1"/>
  <c r="Y72" i="8"/>
  <c r="W72" i="8"/>
  <c r="L72" i="8"/>
  <c r="M72" i="8" s="1"/>
  <c r="N72" i="8" s="1"/>
  <c r="O72" i="8" s="1"/>
  <c r="P72" i="8" s="1"/>
  <c r="Q72" i="8" s="1"/>
  <c r="J72" i="8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P56" i="8"/>
  <c r="O56" i="8"/>
  <c r="J56" i="8"/>
  <c r="L56" i="8" s="1"/>
  <c r="M56" i="8" s="1"/>
  <c r="O55" i="8"/>
  <c r="P55" i="8" s="1"/>
  <c r="L55" i="8"/>
  <c r="M55" i="8" s="1"/>
  <c r="J55" i="8"/>
  <c r="P51" i="8"/>
  <c r="L51" i="8"/>
  <c r="M51" i="8" s="1"/>
  <c r="N51" i="8" s="1"/>
  <c r="J51" i="8"/>
  <c r="Q50" i="8"/>
  <c r="P50" i="8"/>
  <c r="L50" i="8"/>
  <c r="M50" i="8" s="1"/>
  <c r="N50" i="8" s="1"/>
  <c r="J50" i="8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L47" i="8"/>
  <c r="M47" i="8" s="1"/>
  <c r="N47" i="8" s="1"/>
  <c r="O47" i="8" s="1"/>
  <c r="R47" i="8" s="1"/>
  <c r="J47" i="8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S38" i="8"/>
  <c r="T38" i="8" s="1"/>
  <c r="R38" i="8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O33" i="8"/>
  <c r="J33" i="8"/>
  <c r="L33" i="8" s="1"/>
  <c r="M33" i="8" s="1"/>
  <c r="N33" i="8" s="1"/>
  <c r="X32" i="8"/>
  <c r="Y32" i="8" s="1"/>
  <c r="W32" i="8"/>
  <c r="L32" i="8"/>
  <c r="M32" i="8" s="1"/>
  <c r="N32" i="8" s="1"/>
  <c r="O32" i="8" s="1"/>
  <c r="J32" i="8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X23" i="8"/>
  <c r="Y23" i="8" s="1"/>
  <c r="W23" i="8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M20" i="8"/>
  <c r="N20" i="8" s="1"/>
  <c r="O20" i="8" s="1"/>
  <c r="J20" i="8"/>
  <c r="L20" i="8" s="1"/>
  <c r="X19" i="8"/>
  <c r="Y19" i="8" s="1"/>
  <c r="W19" i="8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L17" i="8"/>
  <c r="M17" i="8" s="1"/>
  <c r="N17" i="8" s="1"/>
  <c r="O17" i="8" s="1"/>
  <c r="J17" i="8"/>
  <c r="W16" i="8"/>
  <c r="X16" i="8" s="1"/>
  <c r="Y16" i="8" s="1"/>
  <c r="L16" i="8"/>
  <c r="M16" i="8" s="1"/>
  <c r="N16" i="8" s="1"/>
  <c r="O16" i="8" s="1"/>
  <c r="J16" i="8"/>
  <c r="Y15" i="8"/>
  <c r="W15" i="8"/>
  <c r="J15" i="8"/>
  <c r="L15" i="8" s="1"/>
  <c r="M15" i="8" s="1"/>
  <c r="N15" i="8" s="1"/>
  <c r="O15" i="8" s="1"/>
  <c r="Y14" i="8"/>
  <c r="W14" i="8"/>
  <c r="L14" i="8"/>
  <c r="M14" i="8" s="1"/>
  <c r="N14" i="8" s="1"/>
  <c r="O14" i="8" s="1"/>
  <c r="J14" i="8"/>
  <c r="Y13" i="8"/>
  <c r="W13" i="8"/>
  <c r="R13" i="8"/>
  <c r="O13" i="8"/>
  <c r="J13" i="8"/>
  <c r="L13" i="8" s="1"/>
  <c r="Y12" i="8"/>
  <c r="W12" i="8"/>
  <c r="O12" i="8"/>
  <c r="P12" i="8" s="1"/>
  <c r="Q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X8" i="8"/>
  <c r="Y8" i="8" s="1"/>
  <c r="W8" i="8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Q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Q67" i="7" s="1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S59" i="7"/>
  <c r="T59" i="7" s="1"/>
  <c r="R59" i="7"/>
  <c r="P59" i="7"/>
  <c r="J59" i="7"/>
  <c r="L59" i="7" s="1"/>
  <c r="M59" i="7" s="1"/>
  <c r="N59" i="7" s="1"/>
  <c r="S58" i="7"/>
  <c r="T58" i="7" s="1"/>
  <c r="R58" i="7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X20" i="6"/>
  <c r="Y20" i="6" s="1"/>
  <c r="W20" i="6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R11" i="6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Q5" i="8" l="1"/>
  <c r="M5" i="8"/>
  <c r="N5" i="8" s="1"/>
  <c r="Q13" i="8"/>
  <c r="S56" i="8"/>
  <c r="T56" i="8" s="1"/>
  <c r="Q67" i="8"/>
  <c r="S13" i="8"/>
  <c r="T13" i="8" s="1"/>
  <c r="Q56" i="8"/>
  <c r="Q7" i="8"/>
  <c r="P13" i="8"/>
  <c r="Q55" i="8"/>
  <c r="R56" i="8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S8" i="7"/>
  <c r="T8" i="7" s="1"/>
  <c r="P8" i="7"/>
  <c r="Q8" i="7" s="1"/>
  <c r="R8" i="7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/>
  <c r="T29" i="7" s="1"/>
  <c r="P33" i="7"/>
  <c r="Q33" i="7" s="1"/>
  <c r="R15" i="7"/>
  <c r="S15" i="7"/>
  <c r="T15" i="7" s="1"/>
  <c r="S41" i="7"/>
  <c r="T41" i="7" s="1"/>
  <c r="P41" i="7"/>
  <c r="Q41" i="7" s="1"/>
  <c r="R35" i="7"/>
  <c r="S35" i="7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M11" i="6"/>
  <c r="Q11" i="6"/>
  <c r="M50" i="6"/>
  <c r="Q50" i="6"/>
  <c r="R12" i="6"/>
  <c r="Q13" i="6"/>
  <c r="S10" i="6"/>
  <c r="T10" i="6" s="1"/>
  <c r="R13" i="6"/>
  <c r="Q5" i="6"/>
  <c r="Q10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P8" i="8"/>
  <c r="Q8" i="8" s="1"/>
  <c r="S8" i="8"/>
  <c r="T8" i="8" s="1"/>
  <c r="P23" i="8"/>
  <c r="Q23" i="8" s="1"/>
  <c r="R23" i="8"/>
  <c r="S23" i="8" s="1"/>
  <c r="T23" i="8" s="1"/>
  <c r="P15" i="8"/>
  <c r="Q15" i="8" s="1"/>
  <c r="S15" i="8"/>
  <c r="T15" i="8" s="1"/>
  <c r="R15" i="8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P46" i="8"/>
  <c r="Q46" i="8" s="1"/>
  <c r="S46" i="8"/>
  <c r="T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S49" i="8"/>
  <c r="T49" i="8" s="1"/>
  <c r="R49" i="8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P44" i="6"/>
  <c r="Q44" i="6" s="1"/>
  <c r="S44" i="6"/>
  <c r="T44" i="6" s="1"/>
  <c r="P47" i="6"/>
  <c r="Q47" i="6" s="1"/>
  <c r="R47" i="6"/>
  <c r="S47" i="6"/>
  <c r="T47" i="6" s="1"/>
  <c r="P48" i="6"/>
  <c r="Q48" i="6" s="1"/>
  <c r="S48" i="6"/>
  <c r="T48" i="6" s="1"/>
  <c r="R48" i="6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3" i="6"/>
  <c r="T13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<sst xmlns="http://schemas.openxmlformats.org/spreadsheetml/2006/main" count="1418" uniqueCount="235">
  <si>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</si>
  <si>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</si>
  <si>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</si>
  <si>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</si>
  <si>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</si>
  <si>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</si>
  <si>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</si>
  <si>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</si>
  <si>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</si>
  <si>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</si>
  <si>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</si>
  <si>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</si>
  <si>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</si>
  <si>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</si>
  <si>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</si>
  <si>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</si>
  <si>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</si>
  <si>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</si>
  <si>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</si>
  <si>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</si>
  <si>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</si>
  <si>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</si>
  <si>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</si>
  <si>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</si>
  <si>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</si>
  <si>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</si>
  <si>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</si>
  <si>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</si>
  <si>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</si>
  <si>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</si>
  <si>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</si>
  <si>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</si>
  <si>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</si>
  <si>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</si>
  <si>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</si>
  <si>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</si>
  <si>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</si>
  <si>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</si>
  <si>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</si>
  <si>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</si>
  <si>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</si>
  <si>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</si>
  <si>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</si>
  <si>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</si>
  <si>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</si>
  <si>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</si>
  <si>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</si>
  <si>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</si>
  <si>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</si>
  <si>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</si>
  <si>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</si>
  <si>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</si>
  <si>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</si>
  <si>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</si>
  <si>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</si>
  <si>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</si>
  <si>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</si>
  <si>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</si>
  <si>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</si>
  <si>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</si>
  <si>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</si>
  <si>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</si>
  <si>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</si>
  <si>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</si>
  <si>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</si>
  <si>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</si>
  <si>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</si>
  <si>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</si>
  <si>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</si>
  <si>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</si>
  <si>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</si>
  <si>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</si>
  <si>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</si>
  <si>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</si>
  <si>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</si>
  <si>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</si>
  <si>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</si>
  <si>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</si>
  <si>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</si>
  <si>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</si>
  <si>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</si>
  <si>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</si>
  <si>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</si>
  <si>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</si>
  <si>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</si>
  <si>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</si>
  <si>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</si>
  <si>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</si>
  <si>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</si>
  <si>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</si>
  <si>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</si>
  <si>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</si>
  <si>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</si>
  <si>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</si>
  <si>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</si>
  <si>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</si>
  <si>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</si>
  <si>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</si>
  <si>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</si>
  <si>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</si>
  <si>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</si>
  <si>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</si>
  <si>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</si>
  <si>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</si>
  <si>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</si>
  <si>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</si>
  <si>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</si>
  <si>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</si>
  <si>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</si>
  <si>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</si>
  <si>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</si>
  <si>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</si>
  <si>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</si>
  <si>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</si>
  <si>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</si>
  <si>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</si>
  <si>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</si>
  <si>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</si>
  <si>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</si>
  <si>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</si>
  <si>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</si>
  <si>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</si>
  <si>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</si>
  <si>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</si>
  <si>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</si>
  <si>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</si>
  <si>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</si>
  <si>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</si>
  <si>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</si>
  <si>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</si>
  <si>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</si>
  <si>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</si>
  <si>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</si>
  <si>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</si>
  <si>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</si>
  <si>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</si>
  <si>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</si>
  <si>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</si>
  <si>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</si>
  <si>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</si>
  <si>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</si>
  <si>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</si>
  <si>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</si>
  <si>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</si>
  <si>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</si>
  <si>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</si>
  <si>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</si>
  <si>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</si>
  <si>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</si>
  <si>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</si>
  <si>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</si>
  <si>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</si>
  <si>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</si>
  <si>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</si>
  <si>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</si>
  <si>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</si>
  <si>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</si>
  <si>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</si>
  <si>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</si>
  <si>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</si>
  <si>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</si>
  <si>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</si>
  <si>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</si>
  <si>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</si>
  <si>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</si>
  <si>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</si>
  <si>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</si>
  <si>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</si>
  <si>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</si>
  <si>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</si>
  <si>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</si>
  <si>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</si>
  <si>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</si>
  <si>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</si>
  <si>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</si>
  <si>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</si>
  <si>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</si>
  <si>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</si>
  <si>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</si>
  <si>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</si>
  <si>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</si>
  <si>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</si>
  <si>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</si>
  <si>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</si>
  <si>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</si>
  <si>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</si>
  <si>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</si>
  <si>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</si>
  <si>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</si>
  <si>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</si>
  <si>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</si>
  <si>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</si>
  <si>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</si>
  <si>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</si>
  <si>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</si>
  <si>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</si>
  <si>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t>Home 2024/25 Annual Fee
(unless otherwise indicated)</t>
  </si>
  <si>
    <t>International Increase</t>
  </si>
  <si>
    <t>Price per credit</t>
  </si>
  <si>
    <t>International 2024/25 Annual Fee</t>
  </si>
  <si>
    <t>2024-2025 Price per credit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</si>
  <si>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</si>
  <si>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</si>
  <si>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Msc (Top up)  Adult Nursing (pre-Registration)</t>
  </si>
  <si>
    <t>PgDip Adult Nursing (pre-Registration)</t>
  </si>
  <si>
    <t>MA Fundraising</t>
  </si>
  <si>
    <t>PGDip Fundraising</t>
  </si>
  <si>
    <t>PGCert Fundraising</t>
  </si>
  <si>
    <t>PGCert Performance</t>
  </si>
  <si>
    <t>£740 (£555 when recommended by Church Authority)</t>
  </si>
  <si>
    <t>MA Education (Online)</t>
  </si>
  <si>
    <t>MA Performance (Theatre)</t>
  </si>
  <si>
    <t>MA Performance (Theatre Collectives)</t>
  </si>
  <si>
    <t xml:space="preserve">MA Musical Theatre Performance (Associated Studios) </t>
  </si>
  <si>
    <t>One year full time</t>
  </si>
  <si>
    <t>MA Social Work</t>
  </si>
  <si>
    <t>2 year course - cost per year</t>
  </si>
  <si>
    <t>PGDip Social Work - Year 1</t>
  </si>
  <si>
    <t>18 month course - 90 credits</t>
  </si>
  <si>
    <t>18 month course - 30 credits</t>
  </si>
  <si>
    <t xml:space="preserve">PGDip Social Work - Year 2 </t>
  </si>
  <si>
    <t>Year 1 - 180 credits</t>
  </si>
  <si>
    <t>Year 2 - 60 credits</t>
  </si>
  <si>
    <t>MA Theatre and Performance - All routes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</si>
  <si>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</si>
  <si>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</si>
  <si>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</si>
  <si>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</si>
  <si>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</si>
  <si>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</si>
  <si>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</si>
  <si>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PGDip Mental Health</t>
  </si>
  <si>
    <t>Per 60 credit
module</t>
  </si>
  <si>
    <t>TBC</t>
  </si>
  <si>
    <t>Secondary Physics International fee = £9,250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</si>
</sst>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DEE"/>
        <bgColor indexed="64"/>
      </patternFill>
    </fill>
  </fills>
  <borders count="1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22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top" wrapText="1" indent="4"/>
    </xf>
    <xf numFmtId="0" fontId="2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3" fontId="7" fillId="0" borderId="4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left" vertical="top" wrapText="1" indent="3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3" fontId="7" fillId="0" borderId="4" xfId="0" applyNumberFormat="1" applyFont="1" applyFill="1" applyBorder="1" applyAlignment="1">
      <alignment horizontal="left" vertical="center" indent="2" shrinkToFit="1"/>
    </xf>
    <xf numFmtId="1" fontId="7" fillId="0" borderId="0" xfId="0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6" borderId="8" xfId="0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 shrinkToFit="1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2" xfId="0" applyNumberFormat="1" applyFont="1" applyFill="1" applyBorder="1" applyAlignment="1">
      <alignment horizontal="right" vertical="top" shrinkToFit="1"/>
    </xf>
    <xf numFmtId="3" fontId="7" fillId="0" borderId="2" xfId="0" applyNumberFormat="1" applyFont="1" applyFill="1" applyBorder="1" applyAlignment="1">
      <alignment horizontal="right" shrinkToFit="1"/>
    </xf>
    <xf numFmtId="3" fontId="7" fillId="0" borderId="2" xfId="0" applyNumberFormat="1" applyFont="1" applyFill="1" applyBorder="1" applyAlignment="1">
      <alignment horizontal="left" vertical="top" indent="1" shrinkToFit="1"/>
    </xf>
    <xf numFmtId="3" fontId="7" fillId="0" borderId="2" xfId="0" applyNumberFormat="1" applyFont="1" applyFill="1" applyBorder="1" applyAlignment="1">
      <alignment horizontal="left" vertical="center" indent="1" shrinkToFit="1"/>
    </xf>
    <xf numFmtId="0" fontId="5" fillId="0" borderId="19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3" fontId="7" fillId="0" borderId="22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left" vertical="top" wrapText="1" indent="1"/>
    </xf>
    <xf numFmtId="3" fontId="7" fillId="0" borderId="24" xfId="0" applyNumberFormat="1" applyFont="1" applyFill="1" applyBorder="1" applyAlignment="1">
      <alignment horizontal="right" vertical="top" shrinkToFit="1"/>
    </xf>
    <xf numFmtId="0" fontId="5" fillId="0" borderId="23" xfId="0" applyFont="1" applyFill="1" applyBorder="1" applyAlignment="1">
      <alignment horizontal="left" vertical="center" wrapText="1" indent="1"/>
    </xf>
    <xf numFmtId="3" fontId="7" fillId="0" borderId="24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left" wrapText="1" indent="1"/>
    </xf>
    <xf numFmtId="3" fontId="7" fillId="0" borderId="24" xfId="0" applyNumberFormat="1" applyFont="1" applyFill="1" applyBorder="1" applyAlignment="1">
      <alignment horizontal="right" shrinkToFit="1"/>
    </xf>
    <xf numFmtId="3" fontId="7" fillId="0" borderId="24" xfId="0" applyNumberFormat="1" applyFont="1" applyFill="1" applyBorder="1" applyAlignment="1">
      <alignment horizontal="left" vertical="center" indent="2" shrinkToFit="1"/>
    </xf>
    <xf numFmtId="3" fontId="7" fillId="0" borderId="24" xfId="0" applyNumberFormat="1" applyFont="1" applyFill="1" applyBorder="1" applyAlignment="1">
      <alignment horizontal="left" vertical="top" indent="2" shrinkToFit="1"/>
    </xf>
    <xf numFmtId="0" fontId="2" fillId="0" borderId="27" xfId="0" applyFon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horizontal="left" vertical="top"/>
    </xf>
    <xf numFmtId="2" fontId="7" fillId="6" borderId="8" xfId="0" applyNumberFormat="1" applyFont="1" applyFill="1" applyBorder="1" applyAlignment="1">
      <alignment horizontal="center" vertical="center"/>
    </xf>
    <xf numFmtId="164" fontId="1" fillId="7" borderId="0" xfId="0" applyNumberFormat="1" applyFont="1" applyFill="1" applyBorder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top"/>
    </xf>
    <xf numFmtId="4" fontId="1" fillId="7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top"/>
    </xf>
    <xf numFmtId="4" fontId="2" fillId="6" borderId="8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shrinkToFit="1"/>
    </xf>
    <xf numFmtId="4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right" vertical="center" shrinkToFit="1"/>
    </xf>
    <xf numFmtId="3" fontId="1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/>
    </xf>
    <xf numFmtId="3" fontId="1" fillId="7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4" fontId="2" fillId="5" borderId="28" xfId="0" applyNumberFormat="1" applyFont="1" applyFill="1" applyBorder="1" applyAlignment="1">
      <alignment horizontal="center" vertical="center"/>
    </xf>
    <xf numFmtId="4" fontId="2" fillId="5" borderId="29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 indent="2"/>
    </xf>
    <xf numFmtId="0" fontId="4" fillId="2" borderId="32" xfId="0" applyFont="1" applyFill="1" applyBorder="1" applyAlignment="1">
      <alignment horizontal="center" vertical="center" wrapText="1"/>
    </xf>
    <xf numFmtId="2" fontId="4" fillId="5" borderId="35" xfId="0" applyNumberFormat="1" applyFont="1" applyFill="1" applyBorder="1" applyAlignment="1">
      <alignment horizontal="center" vertical="top" wrapText="1"/>
    </xf>
    <xf numFmtId="0" fontId="10" fillId="8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 indent="4"/>
    </xf>
    <xf numFmtId="3" fontId="7" fillId="0" borderId="38" xfId="0" applyNumberFormat="1" applyFont="1" applyFill="1" applyBorder="1" applyAlignment="1">
      <alignment horizontal="right" vertical="center" shrinkToFit="1"/>
    </xf>
    <xf numFmtId="0" fontId="5" fillId="0" borderId="39" xfId="0" applyFont="1" applyFill="1" applyBorder="1" applyAlignment="1">
      <alignment horizontal="left" vertical="center" wrapText="1" indent="1"/>
    </xf>
    <xf numFmtId="3" fontId="7" fillId="0" borderId="40" xfId="0" applyNumberFormat="1" applyFont="1" applyFill="1" applyBorder="1" applyAlignment="1">
      <alignment horizontal="right" vertical="center" shrinkToFit="1"/>
    </xf>
    <xf numFmtId="9" fontId="10" fillId="8" borderId="35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horizontal="center" vertical="center" shrinkToFit="1"/>
    </xf>
    <xf numFmtId="1" fontId="7" fillId="0" borderId="24" xfId="0" applyNumberFormat="1" applyFont="1" applyFill="1" applyBorder="1" applyAlignment="1">
      <alignment horizontal="center" vertical="center" shrinkToFit="1"/>
    </xf>
    <xf numFmtId="1" fontId="7" fillId="0" borderId="41" xfId="0" applyNumberFormat="1" applyFont="1" applyFill="1" applyBorder="1" applyAlignment="1">
      <alignment horizontal="center" vertical="center" shrinkToFit="1"/>
    </xf>
    <xf numFmtId="0" fontId="7" fillId="12" borderId="0" xfId="0" applyFont="1" applyFill="1" applyBorder="1" applyAlignment="1">
      <alignment horizontal="center"/>
    </xf>
    <xf numFmtId="3" fontId="1" fillId="12" borderId="0" xfId="0" applyNumberFormat="1" applyFont="1" applyFill="1" applyBorder="1" applyAlignment="1">
      <alignment horizontal="center"/>
    </xf>
    <xf numFmtId="164" fontId="1" fillId="12" borderId="0" xfId="0" applyNumberFormat="1" applyFont="1" applyFill="1" applyBorder="1" applyAlignment="1">
      <alignment horizontal="center"/>
    </xf>
    <xf numFmtId="165" fontId="7" fillId="12" borderId="0" xfId="0" applyNumberFormat="1" applyFont="1" applyFill="1" applyBorder="1" applyAlignment="1">
      <alignment horizontal="center" vertical="center"/>
    </xf>
    <xf numFmtId="3" fontId="2" fillId="12" borderId="0" xfId="0" applyNumberFormat="1" applyFont="1" applyFill="1" applyBorder="1" applyAlignment="1">
      <alignment horizontal="center"/>
    </xf>
    <xf numFmtId="4" fontId="2" fillId="6" borderId="8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top" wrapText="1"/>
    </xf>
    <xf numFmtId="2" fontId="7" fillId="12" borderId="0" xfId="0" applyNumberFormat="1" applyFont="1" applyFill="1" applyBorder="1" applyAlignment="1">
      <alignment horizontal="center" vertical="center" shrinkToFit="1"/>
    </xf>
    <xf numFmtId="4" fontId="2" fillId="12" borderId="2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top" wrapText="1" indent="1"/>
    </xf>
    <xf numFmtId="0" fontId="2" fillId="0" borderId="47" xfId="0" applyFont="1" applyFill="1" applyBorder="1" applyAlignment="1">
      <alignment vertical="center" wrapText="1"/>
    </xf>
    <xf numFmtId="166" fontId="2" fillId="0" borderId="0" xfId="1" applyNumberFormat="1" applyFont="1" applyFill="1" applyBorder="1" applyAlignment="1">
      <alignment horizontal="center" vertical="center"/>
    </xf>
    <xf numFmtId="3" fontId="7" fillId="9" borderId="24" xfId="0" applyNumberFormat="1" applyFont="1" applyFill="1" applyBorder="1" applyAlignment="1">
      <alignment horizontal="center" vertical="center" shrinkToFit="1"/>
    </xf>
    <xf numFmtId="4" fontId="1" fillId="7" borderId="50" xfId="0" applyNumberFormat="1" applyFont="1" applyFill="1" applyBorder="1" applyAlignment="1">
      <alignment horizontal="center" vertical="center"/>
    </xf>
    <xf numFmtId="164" fontId="1" fillId="7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/>
    </xf>
    <xf numFmtId="4" fontId="1" fillId="0" borderId="26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3" fontId="7" fillId="0" borderId="24" xfId="0" applyNumberFormat="1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left" vertical="center" wrapText="1" indent="1"/>
    </xf>
    <xf numFmtId="0" fontId="5" fillId="0" borderId="56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 wrapText="1"/>
    </xf>
    <xf numFmtId="166" fontId="2" fillId="6" borderId="9" xfId="1" applyNumberFormat="1" applyFont="1" applyFill="1" applyBorder="1" applyAlignment="1">
      <alignment horizontal="center" vertical="center"/>
    </xf>
    <xf numFmtId="166" fontId="10" fillId="8" borderId="37" xfId="1" applyNumberFormat="1" applyFont="1" applyFill="1" applyBorder="1" applyAlignment="1">
      <alignment horizontal="center" vertical="center"/>
    </xf>
    <xf numFmtId="166" fontId="2" fillId="12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top" wrapText="1"/>
    </xf>
    <xf numFmtId="0" fontId="2" fillId="0" borderId="60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vertical="top" wrapText="1" indent="1"/>
    </xf>
    <xf numFmtId="3" fontId="7" fillId="0" borderId="61" xfId="0" applyNumberFormat="1" applyFont="1" applyFill="1" applyBorder="1" applyAlignment="1">
      <alignment horizontal="right" vertical="top" shrinkToFit="1"/>
    </xf>
    <xf numFmtId="3" fontId="7" fillId="0" borderId="22" xfId="0" applyNumberFormat="1" applyFont="1" applyFill="1" applyBorder="1" applyAlignment="1">
      <alignment horizontal="right" vertical="top" shrinkToFit="1"/>
    </xf>
    <xf numFmtId="2" fontId="7" fillId="0" borderId="50" xfId="0" applyNumberFormat="1" applyFont="1" applyFill="1" applyBorder="1" applyAlignment="1">
      <alignment horizontal="right" vertical="center" shrinkToFit="1"/>
    </xf>
    <xf numFmtId="0" fontId="5" fillId="0" borderId="50" xfId="0" applyFont="1" applyFill="1" applyBorder="1" applyAlignment="1">
      <alignment horizontal="left" vertical="center" wrapText="1" indent="1"/>
    </xf>
    <xf numFmtId="3" fontId="1" fillId="7" borderId="50" xfId="0" applyNumberFormat="1" applyFont="1" applyFill="1" applyBorder="1" applyAlignment="1">
      <alignment horizontal="center" vertical="center"/>
    </xf>
    <xf numFmtId="165" fontId="7" fillId="0" borderId="50" xfId="0" applyNumberFormat="1" applyFont="1" applyFill="1" applyBorder="1" applyAlignment="1">
      <alignment horizontal="center" vertical="center"/>
    </xf>
    <xf numFmtId="166" fontId="2" fillId="0" borderId="50" xfId="1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top"/>
    </xf>
    <xf numFmtId="0" fontId="2" fillId="0" borderId="53" xfId="0" applyFont="1" applyFill="1" applyBorder="1" applyAlignment="1">
      <alignment horizontal="left" vertical="top"/>
    </xf>
    <xf numFmtId="4" fontId="2" fillId="13" borderId="63" xfId="0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left" vertical="center" wrapText="1"/>
    </xf>
    <xf numFmtId="3" fontId="7" fillId="0" borderId="66" xfId="0" applyNumberFormat="1" applyFont="1" applyFill="1" applyBorder="1" applyAlignment="1">
      <alignment horizontal="right" vertical="center" shrinkToFit="1"/>
    </xf>
    <xf numFmtId="3" fontId="7" fillId="0" borderId="57" xfId="0" applyNumberFormat="1" applyFont="1" applyFill="1" applyBorder="1" applyAlignment="1">
      <alignment horizontal="right" vertical="center" shrinkToFit="1"/>
    </xf>
    <xf numFmtId="2" fontId="7" fillId="0" borderId="26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left" vertical="center" wrapText="1" indent="1"/>
    </xf>
    <xf numFmtId="3" fontId="1" fillId="7" borderId="26" xfId="0" applyNumberFormat="1" applyFont="1" applyFill="1" applyBorder="1" applyAlignment="1">
      <alignment horizontal="center" vertical="center"/>
    </xf>
    <xf numFmtId="164" fontId="1" fillId="7" borderId="26" xfId="0" applyNumberFormat="1" applyFont="1" applyFill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6" fontId="2" fillId="0" borderId="26" xfId="1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top" wrapText="1" indent="1"/>
    </xf>
    <xf numFmtId="0" fontId="2" fillId="0" borderId="60" xfId="0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right" vertical="center" shrinkToFit="1"/>
    </xf>
    <xf numFmtId="0" fontId="5" fillId="0" borderId="65" xfId="0" applyFont="1" applyFill="1" applyBorder="1" applyAlignment="1">
      <alignment horizontal="center" vertical="top" wrapText="1"/>
    </xf>
    <xf numFmtId="0" fontId="2" fillId="0" borderId="65" xfId="0" applyFont="1" applyFill="1" applyBorder="1" applyAlignment="1">
      <alignment horizontal="left" wrapText="1"/>
    </xf>
    <xf numFmtId="0" fontId="5" fillId="0" borderId="56" xfId="0" applyFont="1" applyFill="1" applyBorder="1" applyAlignment="1">
      <alignment horizontal="left" vertical="top" wrapText="1" indent="1"/>
    </xf>
    <xf numFmtId="3" fontId="7" fillId="0" borderId="66" xfId="0" applyNumberFormat="1" applyFont="1" applyFill="1" applyBorder="1" applyAlignment="1">
      <alignment horizontal="right" vertical="top" shrinkToFit="1"/>
    </xf>
    <xf numFmtId="3" fontId="7" fillId="0" borderId="57" xfId="0" applyNumberFormat="1" applyFont="1" applyFill="1" applyBorder="1" applyAlignment="1">
      <alignment horizontal="right" vertical="top" shrinkToFit="1"/>
    </xf>
    <xf numFmtId="0" fontId="4" fillId="2" borderId="59" xfId="0" applyFont="1" applyFill="1" applyBorder="1" applyAlignment="1">
      <alignment horizontal="left" vertical="center" wrapText="1" indent="1"/>
    </xf>
    <xf numFmtId="0" fontId="4" fillId="2" borderId="67" xfId="0" applyFont="1" applyFill="1" applyBorder="1" applyAlignment="1">
      <alignment horizontal="center" vertical="center" wrapText="1"/>
    </xf>
    <xf numFmtId="9" fontId="10" fillId="8" borderId="50" xfId="0" applyNumberFormat="1" applyFont="1" applyFill="1" applyBorder="1" applyAlignment="1">
      <alignment horizontal="center" vertical="center" wrapText="1"/>
    </xf>
    <xf numFmtId="2" fontId="4" fillId="5" borderId="50" xfId="0" applyNumberFormat="1" applyFont="1" applyFill="1" applyBorder="1" applyAlignment="1">
      <alignment horizontal="center" vertical="top" wrapText="1"/>
    </xf>
    <xf numFmtId="0" fontId="10" fillId="8" borderId="70" xfId="0" applyFont="1" applyFill="1" applyBorder="1" applyAlignment="1">
      <alignment horizontal="center" vertical="center"/>
    </xf>
    <xf numFmtId="166" fontId="10" fillId="8" borderId="71" xfId="1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top" wrapText="1" indent="4"/>
    </xf>
    <xf numFmtId="0" fontId="5" fillId="0" borderId="6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top" wrapText="1"/>
    </xf>
    <xf numFmtId="0" fontId="5" fillId="0" borderId="6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left" wrapText="1" indent="1"/>
    </xf>
    <xf numFmtId="3" fontId="7" fillId="0" borderId="61" xfId="0" applyNumberFormat="1" applyFont="1" applyFill="1" applyBorder="1" applyAlignment="1">
      <alignment horizontal="right" shrinkToFit="1"/>
    </xf>
    <xf numFmtId="3" fontId="7" fillId="0" borderId="22" xfId="0" applyNumberFormat="1" applyFont="1" applyFill="1" applyBorder="1" applyAlignment="1">
      <alignment horizontal="right" shrinkToFit="1"/>
    </xf>
    <xf numFmtId="0" fontId="2" fillId="0" borderId="5" xfId="0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left" vertical="top" indent="1" shrinkToFit="1"/>
    </xf>
    <xf numFmtId="3" fontId="7" fillId="0" borderId="22" xfId="0" applyNumberFormat="1" applyFont="1" applyFill="1" applyBorder="1" applyAlignment="1">
      <alignment horizontal="left" vertical="top" indent="1" shrinkToFit="1"/>
    </xf>
    <xf numFmtId="3" fontId="7" fillId="0" borderId="57" xfId="0" applyNumberFormat="1" applyFont="1" applyFill="1" applyBorder="1" applyAlignment="1">
      <alignment horizontal="left" vertical="center" indent="2" shrinkToFit="1"/>
    </xf>
    <xf numFmtId="0" fontId="5" fillId="0" borderId="20" xfId="0" applyFont="1" applyFill="1" applyBorder="1" applyAlignment="1">
      <alignment horizontal="center" vertical="top" wrapText="1"/>
    </xf>
    <xf numFmtId="4" fontId="2" fillId="7" borderId="28" xfId="0" applyNumberFormat="1" applyFont="1" applyFill="1" applyBorder="1" applyAlignment="1">
      <alignment horizontal="center" vertical="center"/>
    </xf>
    <xf numFmtId="1" fontId="7" fillId="13" borderId="63" xfId="0" applyNumberFormat="1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left" vertical="top" wrapText="1" indent="2"/>
    </xf>
    <xf numFmtId="3" fontId="7" fillId="0" borderId="66" xfId="0" applyNumberFormat="1" applyFont="1" applyFill="1" applyBorder="1" applyAlignment="1">
      <alignment horizontal="left" vertical="center" indent="1" shrinkToFit="1"/>
    </xf>
    <xf numFmtId="0" fontId="8" fillId="0" borderId="5" xfId="0" applyFont="1" applyFill="1" applyBorder="1" applyAlignment="1">
      <alignment horizontal="center" vertical="top" wrapText="1"/>
    </xf>
    <xf numFmtId="0" fontId="2" fillId="0" borderId="60" xfId="0" applyFont="1" applyFill="1" applyBorder="1" applyAlignment="1">
      <alignment horizontal="left" vertical="top" wrapText="1"/>
    </xf>
    <xf numFmtId="3" fontId="7" fillId="0" borderId="76" xfId="0" applyNumberFormat="1" applyFont="1" applyFill="1" applyBorder="1" applyAlignment="1">
      <alignment horizontal="center" vertical="center" shrinkToFit="1"/>
    </xf>
    <xf numFmtId="2" fontId="7" fillId="0" borderId="50" xfId="0" applyNumberFormat="1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top" wrapText="1" indent="1"/>
    </xf>
    <xf numFmtId="0" fontId="5" fillId="0" borderId="77" xfId="0" applyFont="1" applyFill="1" applyBorder="1" applyAlignment="1">
      <alignment horizontal="left" wrapText="1" indent="1"/>
    </xf>
    <xf numFmtId="0" fontId="2" fillId="0" borderId="7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 wrapText="1"/>
    </xf>
    <xf numFmtId="3" fontId="7" fillId="0" borderId="79" xfId="0" applyNumberFormat="1" applyFont="1" applyFill="1" applyBorder="1" applyAlignment="1">
      <alignment horizontal="center" vertical="center" shrinkToFit="1"/>
    </xf>
    <xf numFmtId="2" fontId="7" fillId="0" borderId="26" xfId="0" applyNumberFormat="1" applyFont="1" applyFill="1" applyBorder="1" applyAlignment="1">
      <alignment horizontal="center" shrinkToFit="1"/>
    </xf>
    <xf numFmtId="0" fontId="7" fillId="0" borderId="26" xfId="0" applyFont="1" applyFill="1" applyBorder="1" applyAlignment="1">
      <alignment horizontal="center"/>
    </xf>
    <xf numFmtId="3" fontId="1" fillId="7" borderId="26" xfId="0" applyNumberFormat="1" applyFont="1" applyFill="1" applyBorder="1" applyAlignment="1">
      <alignment horizontal="center"/>
    </xf>
    <xf numFmtId="164" fontId="1" fillId="7" borderId="26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  <xf numFmtId="166" fontId="2" fillId="0" borderId="26" xfId="1" applyNumberFormat="1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 vertical="center" wrapText="1"/>
    </xf>
    <xf numFmtId="10" fontId="10" fillId="10" borderId="50" xfId="0" applyNumberFormat="1" applyFont="1" applyFill="1" applyBorder="1" applyAlignment="1">
      <alignment horizontal="center" vertical="center" wrapText="1"/>
    </xf>
    <xf numFmtId="0" fontId="10" fillId="8" borderId="80" xfId="0" applyFont="1" applyFill="1" applyBorder="1" applyAlignment="1">
      <alignment horizontal="center" vertical="center"/>
    </xf>
    <xf numFmtId="4" fontId="1" fillId="7" borderId="2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top" wrapText="1" indent="1"/>
    </xf>
    <xf numFmtId="4" fontId="1" fillId="0" borderId="50" xfId="0" applyNumberFormat="1" applyFont="1" applyFill="1" applyBorder="1" applyAlignment="1">
      <alignment horizontal="center" vertical="center"/>
    </xf>
    <xf numFmtId="164" fontId="1" fillId="0" borderId="50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shrinkToFit="1"/>
    </xf>
    <xf numFmtId="3" fontId="7" fillId="0" borderId="22" xfId="0" applyNumberFormat="1" applyFont="1" applyFill="1" applyBorder="1" applyAlignment="1">
      <alignment horizontal="center" vertical="center" shrinkToFit="1"/>
    </xf>
    <xf numFmtId="3" fontId="7" fillId="9" borderId="22" xfId="0" applyNumberFormat="1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top" wrapText="1"/>
    </xf>
    <xf numFmtId="0" fontId="5" fillId="0" borderId="64" xfId="0" applyFont="1" applyFill="1" applyBorder="1" applyAlignment="1">
      <alignment horizontal="center" vertical="top" wrapText="1"/>
    </xf>
    <xf numFmtId="3" fontId="7" fillId="0" borderId="48" xfId="0" applyNumberFormat="1" applyFont="1" applyFill="1" applyBorder="1" applyAlignment="1">
      <alignment horizontal="right" vertical="top" shrinkToFit="1"/>
    </xf>
    <xf numFmtId="164" fontId="1" fillId="7" borderId="35" xfId="0" applyNumberFormat="1" applyFont="1" applyFill="1" applyBorder="1" applyAlignment="1">
      <alignment horizontal="center" vertical="center"/>
    </xf>
    <xf numFmtId="4" fontId="2" fillId="5" borderId="58" xfId="0" applyNumberFormat="1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" fontId="2" fillId="13" borderId="73" xfId="0" applyNumberFormat="1" applyFont="1" applyFill="1" applyBorder="1" applyAlignment="1">
      <alignment horizontal="center" vertical="center"/>
    </xf>
    <xf numFmtId="4" fontId="2" fillId="13" borderId="86" xfId="0" applyNumberFormat="1" applyFont="1" applyFill="1" applyBorder="1" applyAlignment="1">
      <alignment horizontal="center" vertical="center"/>
    </xf>
    <xf numFmtId="0" fontId="10" fillId="13" borderId="42" xfId="0" applyFont="1" applyFill="1" applyBorder="1" applyAlignment="1">
      <alignment horizontal="center" vertical="center"/>
    </xf>
    <xf numFmtId="0" fontId="10" fillId="13" borderId="58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left" vertical="top" wrapText="1" inden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top" wrapText="1" indent="1"/>
    </xf>
    <xf numFmtId="2" fontId="7" fillId="0" borderId="35" xfId="0" applyNumberFormat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left" vertical="center" wrapText="1" indent="1"/>
    </xf>
    <xf numFmtId="3" fontId="1" fillId="7" borderId="35" xfId="0" applyNumberFormat="1" applyFont="1" applyFill="1" applyBorder="1" applyAlignment="1">
      <alignment horizontal="center" vertical="center"/>
    </xf>
    <xf numFmtId="165" fontId="7" fillId="0" borderId="35" xfId="0" applyNumberFormat="1" applyFont="1" applyFill="1" applyBorder="1" applyAlignment="1">
      <alignment horizontal="center" vertical="center"/>
    </xf>
    <xf numFmtId="166" fontId="2" fillId="0" borderId="35" xfId="1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top" wrapText="1" indent="1"/>
    </xf>
    <xf numFmtId="0" fontId="5" fillId="3" borderId="33" xfId="0" applyFont="1" applyFill="1" applyBorder="1" applyAlignment="1">
      <alignment horizontal="left" vertical="top" wrapText="1" indent="1"/>
    </xf>
    <xf numFmtId="3" fontId="7" fillId="3" borderId="48" xfId="0" applyNumberFormat="1" applyFont="1" applyFill="1" applyBorder="1" applyAlignment="1">
      <alignment horizontal="right" vertical="top" shrinkToFit="1"/>
    </xf>
    <xf numFmtId="3" fontId="7" fillId="13" borderId="88" xfId="0" applyNumberFormat="1" applyFont="1" applyFill="1" applyBorder="1" applyAlignment="1">
      <alignment horizontal="center" vertical="center" shrinkToFit="1"/>
    </xf>
    <xf numFmtId="166" fontId="2" fillId="0" borderId="49" xfId="1" applyNumberFormat="1" applyFont="1" applyFill="1" applyBorder="1" applyAlignment="1">
      <alignment horizontal="center" vertical="center"/>
    </xf>
    <xf numFmtId="4" fontId="2" fillId="13" borderId="71" xfId="0" applyNumberFormat="1" applyFont="1" applyFill="1" applyBorder="1" applyAlignment="1">
      <alignment horizontal="center" vertical="center"/>
    </xf>
    <xf numFmtId="166" fontId="2" fillId="0" borderId="52" xfId="1" applyNumberFormat="1" applyFont="1" applyFill="1" applyBorder="1" applyAlignment="1">
      <alignment horizontal="center" vertical="center"/>
    </xf>
    <xf numFmtId="4" fontId="2" fillId="13" borderId="89" xfId="0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5" fontId="2" fillId="13" borderId="30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shrinkToFit="1"/>
    </xf>
    <xf numFmtId="3" fontId="7" fillId="4" borderId="4" xfId="0" applyNumberFormat="1" applyFont="1" applyFill="1" applyBorder="1" applyAlignment="1">
      <alignment horizontal="center" vertical="center" wrapText="1" shrinkToFit="1"/>
    </xf>
    <xf numFmtId="166" fontId="2" fillId="0" borderId="9" xfId="1" applyNumberFormat="1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top" wrapText="1"/>
    </xf>
    <xf numFmtId="1" fontId="7" fillId="0" borderId="20" xfId="0" applyNumberFormat="1" applyFont="1" applyFill="1" applyBorder="1" applyAlignment="1">
      <alignment horizontal="center" vertical="center" shrinkToFit="1"/>
    </xf>
    <xf numFmtId="1" fontId="7" fillId="0" borderId="55" xfId="0" applyNumberFormat="1" applyFont="1" applyFill="1" applyBorder="1" applyAlignment="1">
      <alignment horizontal="center" vertical="center" shrinkToFit="1"/>
    </xf>
    <xf numFmtId="0" fontId="5" fillId="0" borderId="9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top" wrapText="1" indent="1"/>
    </xf>
    <xf numFmtId="0" fontId="2" fillId="0" borderId="91" xfId="0" applyFont="1" applyFill="1" applyBorder="1" applyAlignment="1">
      <alignment horizontal="left" vertical="top"/>
    </xf>
    <xf numFmtId="0" fontId="2" fillId="0" borderId="104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vertical="top" wrapText="1" indent="1"/>
    </xf>
    <xf numFmtId="4" fontId="2" fillId="13" borderId="9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/>
    </xf>
    <xf numFmtId="3" fontId="14" fillId="7" borderId="0" xfId="0" applyNumberFormat="1" applyFont="1" applyFill="1" applyBorder="1" applyAlignment="1">
      <alignment horizontal="center"/>
    </xf>
    <xf numFmtId="164" fontId="14" fillId="7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 vertical="center"/>
    </xf>
    <xf numFmtId="4" fontId="15" fillId="5" borderId="29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66" fontId="2" fillId="0" borderId="8" xfId="1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>
      <alignment horizontal="right" vertical="top" shrinkToFit="1"/>
    </xf>
    <xf numFmtId="0" fontId="5" fillId="0" borderId="1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wrapText="1"/>
    </xf>
    <xf numFmtId="4" fontId="16" fillId="13" borderId="29" xfId="0" applyNumberFormat="1" applyFont="1" applyFill="1" applyBorder="1" applyAlignment="1">
      <alignment horizontal="center"/>
    </xf>
    <xf numFmtId="4" fontId="16" fillId="13" borderId="30" xfId="0" applyNumberFormat="1" applyFont="1" applyFill="1" applyBorder="1" applyAlignment="1">
      <alignment horizontal="center"/>
    </xf>
    <xf numFmtId="4" fontId="2" fillId="5" borderId="90" xfId="0" applyNumberFormat="1" applyFont="1" applyFill="1" applyBorder="1" applyAlignment="1">
      <alignment horizontal="center"/>
    </xf>
    <xf numFmtId="4" fontId="15" fillId="5" borderId="30" xfId="0" applyNumberFormat="1" applyFont="1" applyFill="1" applyBorder="1" applyAlignment="1">
      <alignment horizontal="center"/>
    </xf>
    <xf numFmtId="0" fontId="10" fillId="0" borderId="92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3" fontId="7" fillId="0" borderId="13" xfId="0" applyNumberFormat="1" applyFont="1" applyFill="1" applyBorder="1" applyAlignment="1">
      <alignment horizontal="center" vertical="center" shrinkToFit="1"/>
    </xf>
    <xf numFmtId="4" fontId="2" fillId="5" borderId="100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166" fontId="2" fillId="0" borderId="16" xfId="1" applyNumberFormat="1" applyFont="1" applyFill="1" applyBorder="1" applyAlignment="1">
      <alignment horizontal="center"/>
    </xf>
    <xf numFmtId="4" fontId="2" fillId="13" borderId="100" xfId="0" applyNumberFormat="1" applyFont="1" applyFill="1" applyBorder="1" applyAlignment="1">
      <alignment horizontal="center"/>
    </xf>
    <xf numFmtId="0" fontId="7" fillId="0" borderId="106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2" fontId="7" fillId="0" borderId="50" xfId="0" applyNumberFormat="1" applyFont="1" applyFill="1" applyBorder="1" applyAlignment="1">
      <alignment horizontal="center" shrinkToFit="1"/>
    </xf>
    <xf numFmtId="0" fontId="7" fillId="0" borderId="50" xfId="0" applyFont="1" applyFill="1" applyBorder="1" applyAlignment="1">
      <alignment horizontal="center"/>
    </xf>
    <xf numFmtId="3" fontId="1" fillId="7" borderId="50" xfId="0" applyNumberFormat="1" applyFont="1" applyFill="1" applyBorder="1" applyAlignment="1">
      <alignment horizontal="center"/>
    </xf>
    <xf numFmtId="164" fontId="1" fillId="7" borderId="50" xfId="0" applyNumberFormat="1" applyFont="1" applyFill="1" applyBorder="1" applyAlignment="1">
      <alignment horizontal="center"/>
    </xf>
    <xf numFmtId="4" fontId="2" fillId="5" borderId="73" xfId="0" applyNumberFormat="1" applyFont="1" applyFill="1" applyBorder="1" applyAlignment="1">
      <alignment horizontal="center"/>
    </xf>
    <xf numFmtId="3" fontId="2" fillId="0" borderId="107" xfId="0" applyNumberFormat="1" applyFont="1" applyFill="1" applyBorder="1" applyAlignment="1">
      <alignment horizontal="center"/>
    </xf>
    <xf numFmtId="166" fontId="2" fillId="0" borderId="107" xfId="1" applyNumberFormat="1" applyFont="1" applyFill="1" applyBorder="1" applyAlignment="1">
      <alignment horizontal="center"/>
    </xf>
    <xf numFmtId="0" fontId="7" fillId="0" borderId="108" xfId="0" applyFont="1" applyFill="1" applyBorder="1" applyAlignment="1">
      <alignment horizontal="left" vertical="top"/>
    </xf>
    <xf numFmtId="0" fontId="2" fillId="0" borderId="105" xfId="0" applyFont="1" applyFill="1" applyBorder="1" applyAlignment="1">
      <alignment horizontal="left" wrapText="1"/>
    </xf>
    <xf numFmtId="0" fontId="5" fillId="0" borderId="105" xfId="0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top" wrapText="1"/>
    </xf>
    <xf numFmtId="0" fontId="8" fillId="4" borderId="65" xfId="0" applyFont="1" applyFill="1" applyBorder="1" applyAlignment="1">
      <alignment horizontal="left" vertical="top" wrapText="1"/>
    </xf>
    <xf numFmtId="0" fontId="8" fillId="4" borderId="56" xfId="0" applyFont="1" applyFill="1" applyBorder="1" applyAlignment="1">
      <alignment horizontal="left" vertical="center" wrapText="1" indent="1"/>
    </xf>
    <xf numFmtId="3" fontId="13" fillId="4" borderId="55" xfId="0" applyNumberFormat="1" applyFont="1" applyFill="1" applyBorder="1" applyAlignment="1">
      <alignment horizontal="left" vertical="center" indent="2" shrinkToFit="1"/>
    </xf>
    <xf numFmtId="2" fontId="13" fillId="0" borderId="26" xfId="0" applyNumberFormat="1" applyFont="1" applyFill="1" applyBorder="1" applyAlignment="1">
      <alignment horizontal="center" shrinkToFit="1"/>
    </xf>
    <xf numFmtId="0" fontId="13" fillId="0" borderId="26" xfId="0" applyFont="1" applyFill="1" applyBorder="1" applyAlignment="1">
      <alignment horizontal="center"/>
    </xf>
    <xf numFmtId="3" fontId="14" fillId="7" borderId="26" xfId="0" applyNumberFormat="1" applyFont="1" applyFill="1" applyBorder="1" applyAlignment="1">
      <alignment horizontal="center"/>
    </xf>
    <xf numFmtId="164" fontId="14" fillId="7" borderId="26" xfId="0" applyNumberFormat="1" applyFont="1" applyFill="1" applyBorder="1" applyAlignment="1">
      <alignment horizontal="center"/>
    </xf>
    <xf numFmtId="165" fontId="13" fillId="0" borderId="26" xfId="0" applyNumberFormat="1" applyFont="1" applyFill="1" applyBorder="1" applyAlignment="1">
      <alignment horizontal="center" vertical="center"/>
    </xf>
    <xf numFmtId="3" fontId="15" fillId="0" borderId="26" xfId="0" applyNumberFormat="1" applyFont="1" applyFill="1" applyBorder="1" applyAlignment="1">
      <alignment horizontal="center"/>
    </xf>
    <xf numFmtId="166" fontId="15" fillId="0" borderId="26" xfId="1" applyNumberFormat="1" applyFont="1" applyFill="1" applyBorder="1" applyAlignment="1">
      <alignment horizontal="center"/>
    </xf>
    <xf numFmtId="165" fontId="7" fillId="0" borderId="28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/>
    </xf>
    <xf numFmtId="4" fontId="2" fillId="7" borderId="90" xfId="0" applyNumberFormat="1" applyFont="1" applyFill="1" applyBorder="1" applyAlignment="1">
      <alignment horizontal="center" vertical="center"/>
    </xf>
    <xf numFmtId="165" fontId="7" fillId="0" borderId="90" xfId="0" applyNumberFormat="1" applyFont="1" applyFill="1" applyBorder="1" applyAlignment="1">
      <alignment horizontal="center" vertical="center"/>
    </xf>
    <xf numFmtId="165" fontId="7" fillId="0" borderId="98" xfId="0" applyNumberFormat="1" applyFont="1" applyFill="1" applyBorder="1" applyAlignment="1">
      <alignment horizontal="center" vertical="center"/>
    </xf>
    <xf numFmtId="165" fontId="7" fillId="0" borderId="91" xfId="0" applyNumberFormat="1" applyFont="1" applyFill="1" applyBorder="1" applyAlignment="1">
      <alignment horizontal="center" vertical="center"/>
    </xf>
    <xf numFmtId="4" fontId="7" fillId="0" borderId="49" xfId="0" applyNumberFormat="1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top"/>
    </xf>
    <xf numFmtId="3" fontId="7" fillId="0" borderId="40" xfId="0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wrapText="1"/>
    </xf>
    <xf numFmtId="3" fontId="7" fillId="9" borderId="40" xfId="0" applyNumberFormat="1" applyFont="1" applyFill="1" applyBorder="1" applyAlignment="1">
      <alignment horizontal="center" vertical="center" shrinkToFit="1"/>
    </xf>
    <xf numFmtId="4" fontId="7" fillId="0" borderId="52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 shrinkToFit="1"/>
    </xf>
    <xf numFmtId="3" fontId="7" fillId="0" borderId="24" xfId="0" applyNumberFormat="1" applyFont="1" applyFill="1" applyBorder="1" applyAlignment="1">
      <alignment horizontal="center" vertical="top" shrinkToFit="1"/>
    </xf>
    <xf numFmtId="0" fontId="5" fillId="0" borderId="23" xfId="0" applyFont="1" applyFill="1" applyBorder="1" applyAlignment="1">
      <alignment horizontal="center" vertical="top" wrapText="1"/>
    </xf>
    <xf numFmtId="3" fontId="7" fillId="9" borderId="24" xfId="0" applyNumberFormat="1" applyFont="1" applyFill="1" applyBorder="1" applyAlignment="1">
      <alignment horizontal="center" vertical="top" shrinkToFit="1"/>
    </xf>
    <xf numFmtId="3" fontId="7" fillId="0" borderId="105" xfId="0" applyNumberFormat="1" applyFont="1" applyFill="1" applyBorder="1" applyAlignment="1">
      <alignment horizontal="center" vertical="top" shrinkToFit="1"/>
    </xf>
    <xf numFmtId="0" fontId="5" fillId="0" borderId="104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horizontal="center" vertical="top" shrinkToFit="1"/>
    </xf>
    <xf numFmtId="0" fontId="5" fillId="0" borderId="25" xfId="0" applyFont="1" applyFill="1" applyBorder="1" applyAlignment="1">
      <alignment horizontal="center" vertical="top" wrapText="1"/>
    </xf>
    <xf numFmtId="3" fontId="7" fillId="9" borderId="27" xfId="0" applyNumberFormat="1" applyFont="1" applyFill="1" applyBorder="1" applyAlignment="1">
      <alignment horizontal="center" vertical="top" shrinkToFit="1"/>
    </xf>
    <xf numFmtId="4" fontId="7" fillId="0" borderId="25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top"/>
    </xf>
    <xf numFmtId="3" fontId="7" fillId="0" borderId="20" xfId="0" applyNumberFormat="1" applyFont="1" applyFill="1" applyBorder="1" applyAlignment="1">
      <alignment horizontal="center" vertical="top" shrinkToFit="1"/>
    </xf>
    <xf numFmtId="0" fontId="5" fillId="0" borderId="21" xfId="0" applyFont="1" applyFill="1" applyBorder="1" applyAlignment="1">
      <alignment horizontal="center" vertical="top" wrapText="1"/>
    </xf>
    <xf numFmtId="3" fontId="7" fillId="0" borderId="22" xfId="0" applyNumberFormat="1" applyFont="1" applyFill="1" applyBorder="1" applyAlignment="1">
      <alignment horizontal="center" vertical="top" shrinkToFit="1"/>
    </xf>
    <xf numFmtId="0" fontId="5" fillId="0" borderId="19" xfId="0" applyFont="1" applyFill="1" applyBorder="1" applyAlignment="1">
      <alignment horizontal="center" vertical="top" wrapText="1"/>
    </xf>
    <xf numFmtId="3" fontId="7" fillId="9" borderId="22" xfId="0" applyNumberFormat="1" applyFont="1" applyFill="1" applyBorder="1" applyAlignment="1">
      <alignment horizontal="center" vertical="top" shrinkToFit="1"/>
    </xf>
    <xf numFmtId="3" fontId="7" fillId="0" borderId="4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wrapText="1"/>
    </xf>
    <xf numFmtId="3" fontId="7" fillId="0" borderId="24" xfId="0" applyNumberFormat="1" applyFont="1" applyFill="1" applyBorder="1" applyAlignment="1">
      <alignment horizontal="center" shrinkToFit="1"/>
    </xf>
    <xf numFmtId="0" fontId="5" fillId="0" borderId="23" xfId="0" applyFont="1" applyFill="1" applyBorder="1" applyAlignment="1">
      <alignment horizontal="center" wrapText="1"/>
    </xf>
    <xf numFmtId="3" fontId="7" fillId="9" borderId="24" xfId="0" applyNumberFormat="1" applyFont="1" applyFill="1" applyBorder="1" applyAlignment="1">
      <alignment horizontal="center" shrinkToFit="1"/>
    </xf>
    <xf numFmtId="3" fontId="7" fillId="0" borderId="55" xfId="0" applyNumberFormat="1" applyFont="1" applyFill="1" applyBorder="1" applyAlignment="1">
      <alignment horizontal="center" vertical="top" shrinkToFit="1"/>
    </xf>
    <xf numFmtId="3" fontId="7" fillId="0" borderId="57" xfId="0" applyNumberFormat="1" applyFont="1" applyFill="1" applyBorder="1" applyAlignment="1">
      <alignment horizontal="center" vertical="top" shrinkToFit="1"/>
    </xf>
    <xf numFmtId="0" fontId="5" fillId="0" borderId="54" xfId="0" applyFont="1" applyFill="1" applyBorder="1" applyAlignment="1">
      <alignment horizontal="center" vertical="top" wrapText="1"/>
    </xf>
    <xf numFmtId="3" fontId="7" fillId="9" borderId="57" xfId="0" applyNumberFormat="1" applyFont="1" applyFill="1" applyBorder="1" applyAlignment="1">
      <alignment horizontal="center" vertical="top" shrinkToFit="1"/>
    </xf>
    <xf numFmtId="3" fontId="7" fillId="0" borderId="13" xfId="0" applyNumberFormat="1" applyFont="1" applyFill="1" applyBorder="1" applyAlignment="1">
      <alignment horizontal="center" vertical="top" shrinkToFit="1"/>
    </xf>
    <xf numFmtId="0" fontId="5" fillId="0" borderId="12" xfId="0" applyFont="1" applyFill="1" applyBorder="1" applyAlignment="1">
      <alignment horizontal="center" vertical="top" wrapText="1"/>
    </xf>
    <xf numFmtId="3" fontId="7" fillId="0" borderId="40" xfId="0" applyNumberFormat="1" applyFont="1" applyFill="1" applyBorder="1" applyAlignment="1">
      <alignment horizontal="center" vertical="top" shrinkToFit="1"/>
    </xf>
    <xf numFmtId="0" fontId="5" fillId="0" borderId="39" xfId="0" applyFont="1" applyFill="1" applyBorder="1" applyAlignment="1">
      <alignment horizontal="center" vertical="top" wrapText="1"/>
    </xf>
    <xf numFmtId="3" fontId="7" fillId="9" borderId="40" xfId="0" applyNumberFormat="1" applyFont="1" applyFill="1" applyBorder="1" applyAlignment="1">
      <alignment horizontal="center" vertical="top" shrinkToFit="1"/>
    </xf>
    <xf numFmtId="3" fontId="7" fillId="0" borderId="55" xfId="0" applyNumberFormat="1" applyFont="1" applyFill="1" applyBorder="1" applyAlignment="1">
      <alignment horizontal="center" vertical="center" shrinkToFit="1"/>
    </xf>
    <xf numFmtId="3" fontId="7" fillId="0" borderId="57" xfId="0" applyNumberFormat="1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wrapText="1"/>
    </xf>
    <xf numFmtId="3" fontId="7" fillId="9" borderId="57" xfId="0" applyNumberFormat="1" applyFont="1" applyFill="1" applyBorder="1" applyAlignment="1">
      <alignment horizontal="center" vertical="center" shrinkToFit="1"/>
    </xf>
    <xf numFmtId="1" fontId="7" fillId="9" borderId="24" xfId="0" applyNumberFormat="1" applyFont="1" applyFill="1" applyBorder="1" applyAlignment="1">
      <alignment horizontal="center" vertical="center" shrinkToFit="1"/>
    </xf>
    <xf numFmtId="4" fontId="7" fillId="0" borderId="50" xfId="0" applyNumberFormat="1" applyFont="1" applyFill="1" applyBorder="1" applyAlignment="1">
      <alignment horizontal="center" vertical="center" shrinkToFit="1"/>
    </xf>
    <xf numFmtId="4" fontId="7" fillId="0" borderId="26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top"/>
    </xf>
    <xf numFmtId="1" fontId="7" fillId="0" borderId="13" xfId="0" applyNumberFormat="1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top" wrapText="1"/>
    </xf>
    <xf numFmtId="0" fontId="5" fillId="0" borderId="66" xfId="0" applyFont="1" applyFill="1" applyBorder="1" applyAlignment="1">
      <alignment horizontal="center" vertical="top" wrapText="1"/>
    </xf>
    <xf numFmtId="4" fontId="7" fillId="0" borderId="109" xfId="0" applyNumberFormat="1" applyFont="1" applyFill="1" applyBorder="1" applyAlignment="1">
      <alignment horizontal="center" vertical="center" shrinkToFit="1"/>
    </xf>
    <xf numFmtId="4" fontId="1" fillId="7" borderId="107" xfId="0" applyNumberFormat="1" applyFont="1" applyFill="1" applyBorder="1" applyAlignment="1">
      <alignment horizontal="center" vertical="center"/>
    </xf>
    <xf numFmtId="164" fontId="1" fillId="7" borderId="107" xfId="0" applyNumberFormat="1" applyFont="1" applyFill="1" applyBorder="1" applyAlignment="1">
      <alignment horizontal="center" vertical="center"/>
    </xf>
    <xf numFmtId="3" fontId="7" fillId="0" borderId="110" xfId="0" applyNumberFormat="1" applyFont="1" applyFill="1" applyBorder="1" applyAlignment="1">
      <alignment horizontal="center" vertical="center" shrinkToFit="1"/>
    </xf>
    <xf numFmtId="0" fontId="5" fillId="0" borderId="111" xfId="0" applyFont="1" applyFill="1" applyBorder="1" applyAlignment="1">
      <alignment horizontal="center" vertical="center" wrapText="1"/>
    </xf>
    <xf numFmtId="3" fontId="7" fillId="0" borderId="112" xfId="0" applyNumberFormat="1" applyFont="1" applyFill="1" applyBorder="1" applyAlignment="1">
      <alignment horizontal="center" vertical="center" shrinkToFit="1"/>
    </xf>
    <xf numFmtId="0" fontId="5" fillId="0" borderId="109" xfId="0" applyFont="1" applyFill="1" applyBorder="1" applyAlignment="1">
      <alignment horizontal="center" vertical="center" wrapText="1"/>
    </xf>
    <xf numFmtId="3" fontId="7" fillId="9" borderId="112" xfId="0" applyNumberFormat="1" applyFont="1" applyFill="1" applyBorder="1" applyAlignment="1">
      <alignment horizontal="center" vertical="center" shrinkToFit="1"/>
    </xf>
    <xf numFmtId="0" fontId="7" fillId="0" borderId="10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left" vertical="top" wrapText="1" indent="1"/>
    </xf>
    <xf numFmtId="3" fontId="7" fillId="0" borderId="18" xfId="0" applyNumberFormat="1" applyFont="1" applyFill="1" applyBorder="1" applyAlignment="1">
      <alignment horizontal="center" vertical="top" shrinkToFit="1"/>
    </xf>
    <xf numFmtId="0" fontId="5" fillId="0" borderId="17" xfId="0" applyFont="1" applyFill="1" applyBorder="1" applyAlignment="1">
      <alignment horizontal="center" vertical="top" wrapText="1"/>
    </xf>
    <xf numFmtId="3" fontId="7" fillId="0" borderId="114" xfId="0" applyNumberFormat="1" applyFont="1" applyFill="1" applyBorder="1" applyAlignment="1">
      <alignment horizontal="center" vertical="top" shrinkToFit="1"/>
    </xf>
    <xf numFmtId="0" fontId="5" fillId="0" borderId="113" xfId="0" applyFont="1" applyFill="1" applyBorder="1" applyAlignment="1">
      <alignment horizontal="center" vertical="top" wrapText="1"/>
    </xf>
    <xf numFmtId="3" fontId="7" fillId="9" borderId="114" xfId="0" applyNumberFormat="1" applyFont="1" applyFill="1" applyBorder="1" applyAlignment="1">
      <alignment horizontal="center" vertical="top" shrinkToFit="1"/>
    </xf>
    <xf numFmtId="4" fontId="7" fillId="0" borderId="115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top"/>
    </xf>
    <xf numFmtId="4" fontId="1" fillId="7" borderId="16" xfId="0" applyNumberFormat="1" applyFont="1" applyFill="1" applyBorder="1" applyAlignment="1">
      <alignment horizontal="center" vertical="center"/>
    </xf>
    <xf numFmtId="164" fontId="1" fillId="7" borderId="16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 shrinkToFit="1"/>
    </xf>
    <xf numFmtId="3" fontId="7" fillId="0" borderId="53" xfId="0" applyNumberFormat="1" applyFont="1" applyFill="1" applyBorder="1" applyAlignment="1">
      <alignment horizontal="center" vertical="center" shrinkToFit="1"/>
    </xf>
    <xf numFmtId="0" fontId="5" fillId="0" borderId="101" xfId="0" applyFont="1" applyFill="1" applyBorder="1" applyAlignment="1">
      <alignment horizontal="left" vertical="center" wrapText="1" indent="1"/>
    </xf>
    <xf numFmtId="3" fontId="7" fillId="0" borderId="11" xfId="0" applyNumberFormat="1" applyFont="1" applyFill="1" applyBorder="1" applyAlignment="1">
      <alignment horizontal="center" vertical="center" shrinkToFit="1"/>
    </xf>
    <xf numFmtId="3" fontId="7" fillId="0" borderId="102" xfId="0" applyNumberFormat="1" applyFont="1" applyFill="1" applyBorder="1" applyAlignment="1">
      <alignment horizontal="center" vertical="center" shrinkToFit="1"/>
    </xf>
    <xf numFmtId="0" fontId="5" fillId="0" borderId="101" xfId="0" applyFont="1" applyFill="1" applyBorder="1" applyAlignment="1">
      <alignment horizontal="center" vertical="center" wrapText="1"/>
    </xf>
    <xf numFmtId="3" fontId="7" fillId="9" borderId="102" xfId="0" applyNumberFormat="1" applyFont="1" applyFill="1" applyBorder="1" applyAlignment="1">
      <alignment horizontal="center" vertical="center" shrinkToFit="1"/>
    </xf>
    <xf numFmtId="4" fontId="7" fillId="0" borderId="118" xfId="0" applyNumberFormat="1" applyFont="1" applyFill="1" applyBorder="1" applyAlignment="1">
      <alignment horizontal="center" vertical="center" shrinkToFit="1"/>
    </xf>
    <xf numFmtId="0" fontId="7" fillId="0" borderId="97" xfId="0" applyFont="1" applyFill="1" applyBorder="1" applyAlignment="1">
      <alignment horizontal="center" vertical="top"/>
    </xf>
    <xf numFmtId="4" fontId="1" fillId="7" borderId="97" xfId="0" applyNumberFormat="1" applyFont="1" applyFill="1" applyBorder="1" applyAlignment="1">
      <alignment horizontal="center" vertical="center"/>
    </xf>
    <xf numFmtId="164" fontId="1" fillId="7" borderId="97" xfId="0" applyNumberFormat="1" applyFont="1" applyFill="1" applyBorder="1" applyAlignment="1">
      <alignment horizontal="center" vertical="center"/>
    </xf>
    <xf numFmtId="0" fontId="5" fillId="3" borderId="104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left" vertical="top" wrapText="1" indent="1"/>
    </xf>
    <xf numFmtId="3" fontId="7" fillId="0" borderId="50" xfId="0" applyNumberFormat="1" applyFont="1" applyFill="1" applyBorder="1" applyAlignment="1">
      <alignment horizontal="center" vertical="top" shrinkToFit="1"/>
    </xf>
    <xf numFmtId="0" fontId="5" fillId="3" borderId="50" xfId="0" applyFont="1" applyFill="1" applyBorder="1" applyAlignment="1">
      <alignment horizontal="center" vertical="top" wrapText="1"/>
    </xf>
    <xf numFmtId="0" fontId="5" fillId="0" borderId="97" xfId="0" applyFont="1" applyFill="1" applyBorder="1" applyAlignment="1">
      <alignment horizontal="left" vertical="top" wrapText="1" indent="1"/>
    </xf>
    <xf numFmtId="3" fontId="7" fillId="0" borderId="97" xfId="0" applyNumberFormat="1" applyFont="1" applyFill="1" applyBorder="1" applyAlignment="1">
      <alignment horizontal="center" vertical="top" shrinkToFit="1"/>
    </xf>
    <xf numFmtId="0" fontId="5" fillId="3" borderId="97" xfId="0" applyFont="1" applyFill="1" applyBorder="1" applyAlignment="1">
      <alignment horizontal="center" vertical="top" wrapText="1"/>
    </xf>
    <xf numFmtId="4" fontId="7" fillId="0" borderId="97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wrapText="1"/>
    </xf>
    <xf numFmtId="1" fontId="7" fillId="9" borderId="61" xfId="0" applyNumberFormat="1" applyFont="1" applyFill="1" applyBorder="1" applyAlignment="1">
      <alignment horizontal="center" vertical="center" shrinkToFit="1"/>
    </xf>
    <xf numFmtId="3" fontId="7" fillId="11" borderId="120" xfId="0" applyNumberFormat="1" applyFont="1" applyFill="1" applyBorder="1" applyAlignment="1">
      <alignment horizontal="center" vertical="center" shrinkToFit="1"/>
    </xf>
    <xf numFmtId="3" fontId="7" fillId="4" borderId="38" xfId="0" applyNumberFormat="1" applyFont="1" applyFill="1" applyBorder="1" applyAlignment="1">
      <alignment horizontal="center" vertical="center" shrinkToFit="1"/>
    </xf>
    <xf numFmtId="3" fontId="7" fillId="4" borderId="2" xfId="0" applyNumberFormat="1" applyFont="1" applyFill="1" applyBorder="1" applyAlignment="1">
      <alignment horizontal="center" vertical="center" shrinkToFit="1"/>
    </xf>
    <xf numFmtId="9" fontId="10" fillId="14" borderId="58" xfId="0" applyNumberFormat="1" applyFont="1" applyFill="1" applyBorder="1" applyAlignment="1">
      <alignment horizontal="center" vertical="center"/>
    </xf>
    <xf numFmtId="3" fontId="7" fillId="0" borderId="105" xfId="0" applyNumberFormat="1" applyFont="1" applyFill="1" applyBorder="1" applyAlignment="1">
      <alignment horizontal="center" vertical="center" shrinkToFit="1"/>
    </xf>
    <xf numFmtId="0" fontId="5" fillId="0" borderId="104" xfId="0" applyFont="1" applyFill="1" applyBorder="1" applyAlignment="1">
      <alignment horizontal="center" vertical="center" wrapText="1"/>
    </xf>
    <xf numFmtId="3" fontId="7" fillId="0" borderId="27" xfId="0" applyNumberFormat="1" applyFont="1" applyFill="1" applyBorder="1" applyAlignment="1">
      <alignment horizontal="center" vertical="center" shrinkToFit="1"/>
    </xf>
    <xf numFmtId="3" fontId="7" fillId="9" borderId="27" xfId="0" applyNumberFormat="1" applyFont="1" applyFill="1" applyBorder="1" applyAlignment="1">
      <alignment horizontal="center" vertical="center" shrinkToFit="1"/>
    </xf>
    <xf numFmtId="2" fontId="2" fillId="0" borderId="0" xfId="0" applyNumberFormat="1" applyFont="1" applyFill="1" applyBorder="1" applyAlignment="1">
      <alignment horizontal="left" vertical="top"/>
    </xf>
    <xf numFmtId="2" fontId="2" fillId="6" borderId="8" xfId="0" applyNumberFormat="1" applyFont="1" applyFill="1" applyBorder="1" applyAlignment="1">
      <alignment horizontal="left" vertical="top"/>
    </xf>
    <xf numFmtId="2" fontId="10" fillId="14" borderId="58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top" wrapText="1"/>
    </xf>
    <xf numFmtId="3" fontId="7" fillId="0" borderId="51" xfId="0" applyNumberFormat="1" applyFont="1" applyFill="1" applyBorder="1" applyAlignment="1">
      <alignment horizontal="center" vertical="top" shrinkToFit="1"/>
    </xf>
    <xf numFmtId="0" fontId="5" fillId="0" borderId="118" xfId="0" applyFont="1" applyFill="1" applyBorder="1" applyAlignment="1">
      <alignment horizontal="center" vertical="top" wrapText="1"/>
    </xf>
    <xf numFmtId="3" fontId="7" fillId="0" borderId="98" xfId="0" applyNumberFormat="1" applyFont="1" applyFill="1" applyBorder="1" applyAlignment="1">
      <alignment horizontal="center" vertical="top" shrinkToFit="1"/>
    </xf>
    <xf numFmtId="0" fontId="5" fillId="0" borderId="117" xfId="0" applyFont="1" applyFill="1" applyBorder="1" applyAlignment="1">
      <alignment horizontal="left" vertical="top" wrapText="1" indent="1"/>
    </xf>
    <xf numFmtId="0" fontId="5" fillId="0" borderId="26" xfId="0" applyFont="1" applyFill="1" applyBorder="1" applyAlignment="1">
      <alignment horizontal="left" vertical="top" wrapText="1" indent="1"/>
    </xf>
    <xf numFmtId="0" fontId="5" fillId="0" borderId="66" xfId="0" applyFont="1" applyFill="1" applyBorder="1" applyAlignment="1">
      <alignment horizontal="left" vertical="top" wrapText="1" indent="1"/>
    </xf>
    <xf numFmtId="0" fontId="5" fillId="0" borderId="61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61" xfId="0" applyFont="1" applyFill="1" applyBorder="1" applyAlignment="1">
      <alignment horizontal="left" vertical="center" wrapText="1" indent="1"/>
    </xf>
    <xf numFmtId="0" fontId="5" fillId="0" borderId="10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28" xfId="0" applyFont="1" applyFill="1" applyBorder="1" applyAlignment="1">
      <alignment horizontal="center" vertical="center" wrapText="1"/>
    </xf>
    <xf numFmtId="3" fontId="7" fillId="9" borderId="53" xfId="0" applyNumberFormat="1" applyFont="1" applyFill="1" applyBorder="1" applyAlignment="1">
      <alignment horizontal="center" vertical="center" shrinkToFit="1"/>
    </xf>
    <xf numFmtId="0" fontId="5" fillId="0" borderId="134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3" fontId="7" fillId="0" borderId="133" xfId="0" applyNumberFormat="1" applyFont="1" applyFill="1" applyBorder="1" applyAlignment="1">
      <alignment horizontal="center" vertical="center" shrinkToFit="1"/>
    </xf>
    <xf numFmtId="3" fontId="7" fillId="0" borderId="136" xfId="0" applyNumberFormat="1" applyFont="1" applyFill="1" applyBorder="1" applyAlignment="1">
      <alignment horizontal="center" vertical="center" shrinkToFit="1"/>
    </xf>
    <xf numFmtId="3" fontId="7" fillId="9" borderId="136" xfId="0" applyNumberFormat="1" applyFont="1" applyFill="1" applyBorder="1" applyAlignment="1">
      <alignment horizontal="center" vertical="center" shrinkToFit="1"/>
    </xf>
    <xf numFmtId="4" fontId="7" fillId="0" borderId="122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top"/>
    </xf>
    <xf numFmtId="4" fontId="1" fillId="7" borderId="14" xfId="0" applyNumberFormat="1" applyFont="1" applyFill="1" applyBorder="1" applyAlignment="1">
      <alignment horizontal="center" vertical="center"/>
    </xf>
    <xf numFmtId="164" fontId="1" fillId="7" borderId="14" xfId="0" applyNumberFormat="1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right" vertical="center" shrinkToFit="1"/>
    </xf>
    <xf numFmtId="1" fontId="7" fillId="0" borderId="57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left" vertical="top" wrapText="1" indent="1"/>
    </xf>
    <xf numFmtId="3" fontId="7" fillId="0" borderId="11" xfId="0" applyNumberFormat="1" applyFont="1" applyFill="1" applyBorder="1" applyAlignment="1">
      <alignment horizontal="center" vertical="top" shrinkToFit="1"/>
    </xf>
    <xf numFmtId="0" fontId="5" fillId="0" borderId="10" xfId="0" applyFont="1" applyFill="1" applyBorder="1" applyAlignment="1">
      <alignment horizontal="center" vertical="top" wrapText="1"/>
    </xf>
    <xf numFmtId="3" fontId="7" fillId="0" borderId="102" xfId="0" applyNumberFormat="1" applyFont="1" applyFill="1" applyBorder="1" applyAlignment="1">
      <alignment horizontal="center" vertical="top" shrinkToFit="1"/>
    </xf>
    <xf numFmtId="0" fontId="5" fillId="0" borderId="101" xfId="0" applyFont="1" applyFill="1" applyBorder="1" applyAlignment="1">
      <alignment horizontal="center" vertical="top" wrapText="1"/>
    </xf>
    <xf numFmtId="3" fontId="7" fillId="9" borderId="102" xfId="0" applyNumberFormat="1" applyFont="1" applyFill="1" applyBorder="1" applyAlignment="1">
      <alignment horizontal="center" vertical="top" shrinkToFit="1"/>
    </xf>
    <xf numFmtId="3" fontId="7" fillId="0" borderId="119" xfId="0" applyNumberFormat="1" applyFont="1" applyFill="1" applyBorder="1" applyAlignment="1">
      <alignment horizontal="center" vertical="top" shrinkToFit="1"/>
    </xf>
    <xf numFmtId="0" fontId="5" fillId="3" borderId="77" xfId="0" applyFont="1" applyFill="1" applyBorder="1" applyAlignment="1">
      <alignment horizontal="center" vertical="top" wrapText="1"/>
    </xf>
    <xf numFmtId="0" fontId="5" fillId="3" borderId="98" xfId="0" applyFont="1" applyFill="1" applyBorder="1" applyAlignment="1">
      <alignment horizontal="center" vertical="top" wrapText="1"/>
    </xf>
    <xf numFmtId="0" fontId="5" fillId="0" borderId="127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 shrinkToFit="1"/>
    </xf>
    <xf numFmtId="0" fontId="7" fillId="0" borderId="14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3" fontId="7" fillId="11" borderId="0" xfId="0" applyNumberFormat="1" applyFont="1" applyFill="1" applyBorder="1" applyAlignment="1">
      <alignment horizontal="center" vertical="center" shrinkToFit="1"/>
    </xf>
    <xf numFmtId="0" fontId="11" fillId="0" borderId="96" xfId="0" applyFont="1" applyFill="1" applyBorder="1" applyAlignment="1">
      <alignment horizontal="center" vertical="center" wrapText="1"/>
    </xf>
    <xf numFmtId="0" fontId="17" fillId="0" borderId="96" xfId="0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shrinkToFit="1"/>
    </xf>
    <xf numFmtId="1" fontId="7" fillId="9" borderId="120" xfId="0" applyNumberFormat="1" applyFont="1" applyFill="1" applyBorder="1" applyAlignment="1">
      <alignment horizontal="center" vertical="center" shrinkToFit="1"/>
    </xf>
    <xf numFmtId="0" fontId="17" fillId="0" borderId="94" xfId="0" applyFont="1" applyFill="1" applyBorder="1" applyAlignment="1">
      <alignment horizontal="center" vertical="center" wrapText="1"/>
    </xf>
    <xf numFmtId="0" fontId="17" fillId="0" borderId="143" xfId="0" applyFont="1" applyFill="1" applyBorder="1" applyAlignment="1">
      <alignment horizontal="center" vertical="center" wrapText="1"/>
    </xf>
    <xf numFmtId="4" fontId="7" fillId="0" borderId="103" xfId="0" applyNumberFormat="1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wrapText="1"/>
    </xf>
    <xf numFmtId="4" fontId="7" fillId="0" borderId="50" xfId="0" applyNumberFormat="1" applyFont="1" applyFill="1" applyBorder="1" applyAlignment="1">
      <alignment horizontal="right" vertical="center" shrinkToFit="1"/>
    </xf>
    <xf numFmtId="0" fontId="7" fillId="0" borderId="50" xfId="0" applyFont="1" applyFill="1" applyBorder="1" applyAlignment="1">
      <alignment horizontal="left" vertical="top"/>
    </xf>
    <xf numFmtId="4" fontId="7" fillId="0" borderId="26" xfId="0" applyNumberFormat="1" applyFont="1" applyFill="1" applyBorder="1" applyAlignment="1">
      <alignment horizontal="right" vertical="center" shrinkToFit="1"/>
    </xf>
    <xf numFmtId="0" fontId="7" fillId="0" borderId="26" xfId="0" applyFont="1" applyFill="1" applyBorder="1" applyAlignment="1">
      <alignment horizontal="left" vertical="top"/>
    </xf>
    <xf numFmtId="0" fontId="5" fillId="0" borderId="144" xfId="0" applyFont="1" applyFill="1" applyBorder="1" applyAlignment="1">
      <alignment horizontal="left" vertical="top" wrapText="1" indent="2"/>
    </xf>
    <xf numFmtId="0" fontId="4" fillId="0" borderId="14" xfId="0" applyFont="1" applyFill="1" applyBorder="1" applyAlignment="1">
      <alignment horizontal="center" vertical="center" wrapText="1"/>
    </xf>
    <xf numFmtId="0" fontId="5" fillId="0" borderId="94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left" vertical="top" wrapText="1" indent="2"/>
    </xf>
    <xf numFmtId="0" fontId="5" fillId="0" borderId="22" xfId="0" applyFont="1" applyFill="1" applyBorder="1" applyAlignment="1">
      <alignment horizontal="left" vertical="top" wrapText="1" indent="2"/>
    </xf>
    <xf numFmtId="0" fontId="7" fillId="0" borderId="146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3" fontId="7" fillId="0" borderId="34" xfId="0" applyNumberFormat="1" applyFont="1" applyFill="1" applyBorder="1" applyAlignment="1">
      <alignment horizontal="right" vertical="center" shrinkToFit="1"/>
    </xf>
    <xf numFmtId="4" fontId="7" fillId="0" borderId="35" xfId="0" applyNumberFormat="1" applyFont="1" applyFill="1" applyBorder="1" applyAlignment="1">
      <alignment horizontal="right" vertical="center" shrinkToFit="1"/>
    </xf>
    <xf numFmtId="0" fontId="7" fillId="0" borderId="35" xfId="0" applyFont="1" applyFill="1" applyBorder="1" applyAlignment="1">
      <alignment horizontal="left" vertical="top"/>
    </xf>
    <xf numFmtId="4" fontId="1" fillId="7" borderId="35" xfId="0" applyNumberFormat="1" applyFont="1" applyFill="1" applyBorder="1" applyAlignment="1">
      <alignment horizontal="center" vertical="center"/>
    </xf>
    <xf numFmtId="0" fontId="4" fillId="12" borderId="6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4" fontId="7" fillId="0" borderId="35" xfId="0" applyNumberFormat="1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top"/>
    </xf>
    <xf numFmtId="0" fontId="4" fillId="0" borderId="147" xfId="0" applyFont="1" applyFill="1" applyBorder="1" applyAlignment="1">
      <alignment horizontal="center" vertical="center" wrapText="1"/>
    </xf>
    <xf numFmtId="0" fontId="6" fillId="0" borderId="14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top" wrapText="1"/>
    </xf>
    <xf numFmtId="0" fontId="4" fillId="0" borderId="95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2" fontId="11" fillId="17" borderId="50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44" fontId="7" fillId="0" borderId="109" xfId="2" applyFont="1" applyFill="1" applyBorder="1" applyAlignment="1">
      <alignment horizontal="center" vertical="center"/>
    </xf>
    <xf numFmtId="3" fontId="7" fillId="0" borderId="50" xfId="0" applyNumberFormat="1" applyFont="1" applyFill="1" applyBorder="1" applyAlignment="1">
      <alignment horizontal="center" vertical="center"/>
    </xf>
    <xf numFmtId="44" fontId="7" fillId="0" borderId="51" xfId="2" applyFont="1" applyFill="1" applyBorder="1" applyAlignment="1">
      <alignment horizontal="center" vertical="center"/>
    </xf>
    <xf numFmtId="2" fontId="7" fillId="17" borderId="50" xfId="0" applyNumberFormat="1" applyFont="1" applyFill="1" applyBorder="1" applyAlignment="1">
      <alignment horizontal="center" vertical="center"/>
    </xf>
    <xf numFmtId="44" fontId="7" fillId="0" borderId="49" xfId="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44" fontId="7" fillId="0" borderId="103" xfId="2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4" fontId="7" fillId="0" borderId="91" xfId="2" applyFont="1" applyFill="1" applyBorder="1" applyAlignment="1">
      <alignment horizontal="center" vertical="center"/>
    </xf>
    <xf numFmtId="2" fontId="7" fillId="17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52" xfId="2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30" xfId="0" applyFont="1" applyFill="1" applyBorder="1" applyAlignment="1">
      <alignment horizontal="left" wrapText="1"/>
    </xf>
    <xf numFmtId="0" fontId="7" fillId="0" borderId="85" xfId="0" applyFont="1" applyFill="1" applyBorder="1" applyAlignment="1">
      <alignment horizontal="left" wrapText="1"/>
    </xf>
    <xf numFmtId="44" fontId="7" fillId="0" borderId="25" xfId="2" applyFont="1" applyFill="1" applyBorder="1" applyAlignment="1">
      <alignment horizontal="center" vertical="center"/>
    </xf>
    <xf numFmtId="3" fontId="7" fillId="0" borderId="97" xfId="0" applyNumberFormat="1" applyFont="1" applyFill="1" applyBorder="1" applyAlignment="1">
      <alignment horizontal="center" vertical="center"/>
    </xf>
    <xf numFmtId="44" fontId="7" fillId="0" borderId="98" xfId="2" applyFont="1" applyFill="1" applyBorder="1" applyAlignment="1">
      <alignment horizontal="center" vertical="center"/>
    </xf>
    <xf numFmtId="2" fontId="7" fillId="17" borderId="97" xfId="0" applyNumberFormat="1" applyFont="1" applyFill="1" applyBorder="1" applyAlignment="1">
      <alignment horizontal="center" vertical="center"/>
    </xf>
    <xf numFmtId="44" fontId="7" fillId="0" borderId="118" xfId="2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left" wrapText="1"/>
    </xf>
    <xf numFmtId="3" fontId="5" fillId="0" borderId="14" xfId="0" applyNumberFormat="1" applyFont="1" applyFill="1" applyBorder="1" applyAlignment="1">
      <alignment horizontal="center" vertical="center"/>
    </xf>
    <xf numFmtId="44" fontId="5" fillId="0" borderId="91" xfId="2" applyFont="1" applyFill="1" applyBorder="1" applyAlignment="1">
      <alignment horizontal="center" vertical="center"/>
    </xf>
    <xf numFmtId="2" fontId="5" fillId="17" borderId="8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wrapText="1"/>
    </xf>
    <xf numFmtId="44" fontId="7" fillId="0" borderId="122" xfId="2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44" fontId="7" fillId="0" borderId="53" xfId="2" applyFont="1" applyFill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left" wrapText="1"/>
    </xf>
    <xf numFmtId="0" fontId="7" fillId="0" borderId="126" xfId="0" applyFont="1" applyFill="1" applyBorder="1" applyAlignment="1">
      <alignment horizontal="left" wrapText="1"/>
    </xf>
    <xf numFmtId="44" fontId="7" fillId="0" borderId="115" xfId="2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left" vertical="center" wrapText="1"/>
    </xf>
    <xf numFmtId="3" fontId="7" fillId="0" borderId="91" xfId="0" applyNumberFormat="1" applyFont="1" applyFill="1" applyBorder="1" applyAlignment="1">
      <alignment horizontal="center" vertical="center"/>
    </xf>
    <xf numFmtId="44" fontId="7" fillId="0" borderId="123" xfId="2" applyFont="1" applyFill="1" applyBorder="1" applyAlignment="1">
      <alignment horizontal="center" vertical="center"/>
    </xf>
    <xf numFmtId="2" fontId="7" fillId="17" borderId="14" xfId="0" applyNumberFormat="1" applyFont="1" applyFill="1" applyBorder="1" applyAlignment="1">
      <alignment horizontal="center" vertical="center"/>
    </xf>
    <xf numFmtId="3" fontId="5" fillId="0" borderId="107" xfId="0" applyNumberFormat="1" applyFont="1" applyFill="1" applyBorder="1" applyAlignment="1">
      <alignment horizontal="center" vertical="center"/>
    </xf>
    <xf numFmtId="44" fontId="5" fillId="0" borderId="51" xfId="2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left" wrapText="1"/>
    </xf>
    <xf numFmtId="44" fontId="5" fillId="0" borderId="53" xfId="2" applyFont="1" applyFill="1" applyBorder="1" applyAlignment="1">
      <alignment horizontal="center" vertical="center"/>
    </xf>
    <xf numFmtId="2" fontId="5" fillId="17" borderId="0" xfId="0" applyNumberFormat="1" applyFont="1" applyFill="1" applyBorder="1" applyAlignment="1">
      <alignment horizontal="center" vertical="center"/>
    </xf>
    <xf numFmtId="3" fontId="7" fillId="0" borderId="107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0" fontId="7" fillId="0" borderId="127" xfId="0" applyFont="1" applyFill="1" applyBorder="1" applyAlignment="1">
      <alignment horizontal="left" wrapText="1"/>
    </xf>
    <xf numFmtId="0" fontId="6" fillId="0" borderId="125" xfId="0" applyFont="1" applyFill="1" applyBorder="1" applyAlignment="1">
      <alignment horizontal="center" vertical="center" wrapText="1"/>
    </xf>
    <xf numFmtId="44" fontId="5" fillId="0" borderId="112" xfId="2" applyFont="1" applyFill="1" applyBorder="1" applyAlignment="1">
      <alignment horizontal="center" vertical="center"/>
    </xf>
    <xf numFmtId="166" fontId="5" fillId="17" borderId="50" xfId="1" applyNumberFormat="1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 vertical="center" wrapText="1"/>
    </xf>
    <xf numFmtId="44" fontId="5" fillId="0" borderId="27" xfId="2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 wrapText="1"/>
    </xf>
    <xf numFmtId="3" fontId="5" fillId="0" borderId="50" xfId="0" applyNumberFormat="1" applyFont="1" applyFill="1" applyBorder="1" applyAlignment="1">
      <alignment horizontal="center" vertical="center"/>
    </xf>
    <xf numFmtId="0" fontId="1" fillId="16" borderId="108" xfId="0" applyFont="1" applyFill="1" applyBorder="1" applyAlignment="1">
      <alignment horizontal="center" vertical="center" wrapText="1"/>
    </xf>
    <xf numFmtId="3" fontId="5" fillId="0" borderId="97" xfId="0" applyNumberFormat="1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 wrapText="1"/>
    </xf>
    <xf numFmtId="44" fontId="5" fillId="0" borderId="48" xfId="2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left" wrapText="1"/>
    </xf>
    <xf numFmtId="0" fontId="7" fillId="0" borderId="132" xfId="0" applyFont="1" applyFill="1" applyBorder="1" applyAlignment="1">
      <alignment horizontal="left" wrapText="1"/>
    </xf>
    <xf numFmtId="0" fontId="7" fillId="0" borderId="108" xfId="0" applyFont="1" applyFill="1" applyBorder="1" applyAlignment="1">
      <alignment horizontal="center" vertical="center" wrapText="1"/>
    </xf>
    <xf numFmtId="0" fontId="7" fillId="0" borderId="129" xfId="0" applyFont="1" applyFill="1" applyBorder="1" applyAlignment="1">
      <alignment horizontal="left" wrapText="1"/>
    </xf>
    <xf numFmtId="3" fontId="5" fillId="0" borderId="8" xfId="0" applyNumberFormat="1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127" xfId="0" applyFont="1" applyFill="1" applyBorder="1" applyAlignment="1">
      <alignment horizontal="left" vertical="center" wrapText="1"/>
    </xf>
    <xf numFmtId="44" fontId="7" fillId="0" borderId="27" xfId="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wrapText="1"/>
    </xf>
    <xf numFmtId="166" fontId="7" fillId="0" borderId="53" xfId="1" applyNumberFormat="1" applyFont="1" applyFill="1" applyBorder="1" applyAlignment="1">
      <alignment horizontal="center" vertical="center"/>
    </xf>
    <xf numFmtId="166" fontId="7" fillId="0" borderId="91" xfId="1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10" fontId="7" fillId="0" borderId="27" xfId="0" applyNumberFormat="1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0" fontId="11" fillId="10" borderId="35" xfId="0" applyNumberFormat="1" applyFont="1" applyFill="1" applyBorder="1" applyAlignment="1">
      <alignment horizontal="center" vertical="center" wrapText="1"/>
    </xf>
    <xf numFmtId="9" fontId="11" fillId="14" borderId="58" xfId="0" applyNumberFormat="1" applyFont="1" applyFill="1" applyBorder="1" applyAlignment="1">
      <alignment horizontal="center" vertical="center"/>
    </xf>
    <xf numFmtId="2" fontId="11" fillId="14" borderId="58" xfId="0" applyNumberFormat="1" applyFont="1" applyFill="1" applyBorder="1" applyAlignment="1">
      <alignment horizontal="center" vertical="center" wrapText="1"/>
    </xf>
    <xf numFmtId="2" fontId="11" fillId="17" borderId="121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Fill="1" applyBorder="1" applyAlignment="1">
      <alignment horizontal="center" vertical="center"/>
    </xf>
    <xf numFmtId="2" fontId="7" fillId="0" borderId="51" xfId="0" applyNumberFormat="1" applyFont="1" applyFill="1" applyBorder="1" applyAlignment="1">
      <alignment horizontal="center" vertical="center"/>
    </xf>
    <xf numFmtId="2" fontId="7" fillId="17" borderId="28" xfId="0" applyNumberFormat="1" applyFont="1" applyFill="1" applyBorder="1" applyAlignment="1">
      <alignment horizontal="center" vertical="center"/>
    </xf>
    <xf numFmtId="2" fontId="7" fillId="0" borderId="28" xfId="0" applyNumberFormat="1" applyFont="1" applyFill="1" applyBorder="1" applyAlignment="1">
      <alignment horizontal="center" vertical="center"/>
    </xf>
    <xf numFmtId="2" fontId="7" fillId="17" borderId="29" xfId="0" applyNumberFormat="1" applyFont="1" applyFill="1" applyBorder="1" applyAlignment="1">
      <alignment horizontal="center" vertical="center"/>
    </xf>
    <xf numFmtId="2" fontId="7" fillId="0" borderId="99" xfId="0" applyNumberFormat="1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top" wrapText="1"/>
    </xf>
    <xf numFmtId="0" fontId="7" fillId="0" borderId="45" xfId="0" applyFont="1" applyFill="1" applyBorder="1" applyAlignment="1">
      <alignment horizontal="center" vertical="top"/>
    </xf>
    <xf numFmtId="2" fontId="7" fillId="0" borderId="9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2" fontId="7" fillId="0" borderId="52" xfId="0" applyNumberFormat="1" applyFont="1" applyFill="1" applyBorder="1" applyAlignment="1">
      <alignment horizontal="center" vertical="center"/>
    </xf>
    <xf numFmtId="2" fontId="7" fillId="0" borderId="5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0" fontId="7" fillId="0" borderId="56" xfId="0" applyFont="1" applyFill="1" applyBorder="1" applyAlignment="1">
      <alignment horizontal="center" vertical="top" wrapText="1"/>
    </xf>
    <xf numFmtId="0" fontId="7" fillId="0" borderId="66" xfId="0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 vertical="center"/>
    </xf>
    <xf numFmtId="2" fontId="7" fillId="17" borderId="30" xfId="0" applyNumberFormat="1" applyFont="1" applyFill="1" applyBorder="1" applyAlignment="1">
      <alignment horizontal="center" vertical="center"/>
    </xf>
    <xf numFmtId="2" fontId="7" fillId="0" borderId="93" xfId="0" applyNumberFormat="1" applyFont="1" applyFill="1" applyBorder="1" applyAlignment="1">
      <alignment horizontal="center" vertical="center"/>
    </xf>
    <xf numFmtId="2" fontId="7" fillId="17" borderId="107" xfId="0" applyNumberFormat="1" applyFont="1" applyFill="1" applyBorder="1" applyAlignment="1">
      <alignment horizontal="center" vertical="center"/>
    </xf>
    <xf numFmtId="2" fontId="22" fillId="0" borderId="112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top" wrapText="1"/>
    </xf>
    <xf numFmtId="0" fontId="7" fillId="0" borderId="34" xfId="0" applyFont="1" applyFill="1" applyBorder="1" applyAlignment="1">
      <alignment horizontal="center" vertical="top" wrapText="1"/>
    </xf>
    <xf numFmtId="0" fontId="7" fillId="0" borderId="35" xfId="0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2" fontId="7" fillId="0" borderId="10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55" xfId="0" applyFont="1" applyFill="1" applyBorder="1" applyAlignment="1">
      <alignment horizontal="center" vertical="top" wrapText="1"/>
    </xf>
    <xf numFmtId="0" fontId="7" fillId="0" borderId="65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center" vertical="center" wrapText="1"/>
    </xf>
    <xf numFmtId="2" fontId="7" fillId="17" borderId="58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 wrapText="1"/>
    </xf>
    <xf numFmtId="0" fontId="7" fillId="0" borderId="82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166" fontId="7" fillId="0" borderId="52" xfId="1" applyNumberFormat="1" applyFont="1" applyFill="1" applyBorder="1" applyAlignment="1">
      <alignment horizontal="center" vertical="center"/>
    </xf>
    <xf numFmtId="2" fontId="7" fillId="0" borderId="2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166" fontId="7" fillId="0" borderId="103" xfId="1" applyNumberFormat="1" applyFont="1" applyFill="1" applyBorder="1" applyAlignment="1">
      <alignment horizontal="center" vertical="center"/>
    </xf>
    <xf numFmtId="2" fontId="7" fillId="17" borderId="9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44" xfId="0" applyFont="1" applyFill="1" applyBorder="1" applyAlignment="1">
      <alignment horizontal="center" vertical="top"/>
    </xf>
    <xf numFmtId="0" fontId="7" fillId="0" borderId="43" xfId="0" applyFont="1" applyFill="1" applyBorder="1" applyAlignment="1">
      <alignment horizontal="center" vertical="top"/>
    </xf>
    <xf numFmtId="0" fontId="7" fillId="0" borderId="84" xfId="0" applyFont="1" applyFill="1" applyBorder="1" applyAlignment="1">
      <alignment horizontal="center" vertical="top"/>
    </xf>
    <xf numFmtId="0" fontId="7" fillId="0" borderId="85" xfId="0" applyFont="1" applyFill="1" applyBorder="1" applyAlignment="1">
      <alignment horizontal="center" vertical="top"/>
    </xf>
    <xf numFmtId="166" fontId="7" fillId="0" borderId="25" xfId="1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left" wrapText="1"/>
    </xf>
    <xf numFmtId="2" fontId="7" fillId="0" borderId="35" xfId="0" applyNumberFormat="1" applyFont="1" applyFill="1" applyBorder="1" applyAlignment="1">
      <alignment horizontal="center" vertical="center"/>
    </xf>
    <xf numFmtId="0" fontId="11" fillId="8" borderId="137" xfId="0" applyFont="1" applyFill="1" applyBorder="1" applyAlignment="1">
      <alignment horizontal="center" vertical="center"/>
    </xf>
    <xf numFmtId="2" fontId="11" fillId="17" borderId="58" xfId="0" applyNumberFormat="1" applyFont="1" applyFill="1" applyBorder="1" applyAlignment="1">
      <alignment horizontal="center" vertical="center" wrapText="1"/>
    </xf>
    <xf numFmtId="9" fontId="11" fillId="14" borderId="3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 wrapText="1"/>
    </xf>
    <xf numFmtId="2" fontId="11" fillId="17" borderId="29" xfId="0" applyNumberFormat="1" applyFont="1" applyFill="1" applyBorder="1" applyAlignment="1">
      <alignment horizontal="center" vertical="center" wrapText="1"/>
    </xf>
    <xf numFmtId="3" fontId="7" fillId="0" borderId="53" xfId="0" applyNumberFormat="1" applyFont="1" applyFill="1" applyBorder="1" applyAlignment="1">
      <alignment horizontal="center" vertical="center" wrapText="1"/>
    </xf>
    <xf numFmtId="2" fontId="11" fillId="0" borderId="91" xfId="0" applyNumberFormat="1" applyFont="1" applyFill="1" applyBorder="1" applyAlignment="1">
      <alignment horizontal="center" vertical="center" wrapText="1"/>
    </xf>
    <xf numFmtId="2" fontId="11" fillId="0" borderId="53" xfId="0" applyNumberFormat="1" applyFont="1" applyFill="1" applyBorder="1" applyAlignment="1">
      <alignment horizontal="center" vertical="center" wrapText="1"/>
    </xf>
    <xf numFmtId="2" fontId="11" fillId="17" borderId="30" xfId="0" applyNumberFormat="1" applyFont="1" applyFill="1" applyBorder="1" applyAlignment="1">
      <alignment horizontal="center" vertical="center" wrapText="1"/>
    </xf>
    <xf numFmtId="2" fontId="11" fillId="0" borderId="123" xfId="0" applyNumberFormat="1" applyFont="1" applyFill="1" applyBorder="1" applyAlignment="1">
      <alignment horizontal="center" vertical="center" wrapText="1"/>
    </xf>
    <xf numFmtId="2" fontId="7" fillId="0" borderId="50" xfId="0" applyNumberFormat="1" applyFont="1" applyFill="1" applyBorder="1" applyAlignment="1">
      <alignment horizontal="center" vertical="center"/>
    </xf>
    <xf numFmtId="167" fontId="7" fillId="0" borderId="70" xfId="1" applyNumberFormat="1" applyFont="1" applyFill="1" applyBorder="1" applyAlignment="1">
      <alignment horizontal="center" vertical="center"/>
    </xf>
    <xf numFmtId="166" fontId="7" fillId="0" borderId="145" xfId="1" applyNumberFormat="1" applyFont="1" applyFill="1" applyBorder="1" applyAlignment="1">
      <alignment horizontal="center" vertical="center"/>
    </xf>
    <xf numFmtId="167" fontId="7" fillId="0" borderId="145" xfId="1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 vertical="center"/>
    </xf>
    <xf numFmtId="164" fontId="7" fillId="0" borderId="124" xfId="0" applyNumberFormat="1" applyFont="1" applyFill="1" applyBorder="1" applyAlignment="1">
      <alignment horizontal="center" vertical="center"/>
    </xf>
    <xf numFmtId="0" fontId="4" fillId="8" borderId="138" xfId="0" applyFont="1" applyFill="1" applyBorder="1" applyAlignment="1">
      <alignment vertical="center" wrapText="1"/>
    </xf>
    <xf numFmtId="0" fontId="7" fillId="6" borderId="118" xfId="0" applyFont="1" applyFill="1" applyBorder="1" applyAlignment="1">
      <alignment horizontal="center" vertical="center"/>
    </xf>
    <xf numFmtId="44" fontId="7" fillId="0" borderId="50" xfId="2" applyFont="1" applyFill="1" applyBorder="1" applyAlignment="1">
      <alignment horizontal="center" vertical="center"/>
    </xf>
    <xf numFmtId="44" fontId="7" fillId="0" borderId="14" xfId="2" applyFont="1" applyFill="1" applyBorder="1" applyAlignment="1">
      <alignment horizontal="center" vertical="center"/>
    </xf>
    <xf numFmtId="44" fontId="7" fillId="0" borderId="8" xfId="2" applyFont="1" applyFill="1" applyBorder="1" applyAlignment="1">
      <alignment horizontal="center" vertical="center"/>
    </xf>
    <xf numFmtId="44" fontId="7" fillId="0" borderId="0" xfId="2" applyFont="1" applyFill="1" applyBorder="1" applyAlignment="1">
      <alignment horizontal="center" vertical="center"/>
    </xf>
    <xf numFmtId="44" fontId="7" fillId="0" borderId="90" xfId="2" applyFont="1" applyFill="1" applyBorder="1" applyAlignment="1">
      <alignment horizontal="center" vertical="center"/>
    </xf>
    <xf numFmtId="44" fontId="7" fillId="0" borderId="26" xfId="2" applyFont="1" applyFill="1" applyBorder="1" applyAlignment="1">
      <alignment horizontal="center" vertical="center"/>
    </xf>
    <xf numFmtId="44" fontId="7" fillId="0" borderId="92" xfId="2" applyFont="1" applyFill="1" applyBorder="1" applyAlignment="1">
      <alignment horizontal="center" vertical="center"/>
    </xf>
    <xf numFmtId="44" fontId="7" fillId="19" borderId="107" xfId="2" applyFont="1" applyFill="1" applyBorder="1" applyAlignment="1">
      <alignment horizontal="center" vertical="center"/>
    </xf>
    <xf numFmtId="44" fontId="7" fillId="0" borderId="97" xfId="2" applyFont="1" applyFill="1" applyBorder="1" applyAlignment="1">
      <alignment horizontal="center" vertical="center"/>
    </xf>
    <xf numFmtId="44" fontId="7" fillId="0" borderId="16" xfId="2" applyFont="1" applyFill="1" applyBorder="1" applyAlignment="1">
      <alignment horizontal="center" vertical="center"/>
    </xf>
    <xf numFmtId="169" fontId="5" fillId="15" borderId="53" xfId="2" applyNumberFormat="1" applyFont="1" applyFill="1" applyBorder="1" applyAlignment="1">
      <alignment horizontal="center" vertical="center" wrapText="1"/>
    </xf>
    <xf numFmtId="169" fontId="5" fillId="15" borderId="91" xfId="2" applyNumberFormat="1" applyFont="1" applyFill="1" applyBorder="1" applyAlignment="1">
      <alignment horizontal="center" vertical="center" wrapText="1"/>
    </xf>
    <xf numFmtId="169" fontId="5" fillId="15" borderId="123" xfId="2" applyNumberFormat="1" applyFont="1" applyFill="1" applyBorder="1" applyAlignment="1">
      <alignment horizontal="center" vertical="center" wrapText="1"/>
    </xf>
    <xf numFmtId="2" fontId="5" fillId="17" borderId="35" xfId="0" applyNumberFormat="1" applyFont="1" applyFill="1" applyBorder="1" applyAlignment="1">
      <alignment horizontal="center" vertical="center"/>
    </xf>
    <xf numFmtId="2" fontId="5" fillId="17" borderId="107" xfId="0" applyNumberFormat="1" applyFont="1" applyFill="1" applyBorder="1" applyAlignment="1">
      <alignment horizontal="center" vertical="center"/>
    </xf>
    <xf numFmtId="2" fontId="5" fillId="17" borderId="26" xfId="0" applyNumberFormat="1" applyFont="1" applyFill="1" applyBorder="1" applyAlignment="1">
      <alignment horizontal="center" vertical="center"/>
    </xf>
    <xf numFmtId="2" fontId="7" fillId="17" borderId="26" xfId="0" applyNumberFormat="1" applyFont="1" applyFill="1" applyBorder="1" applyAlignment="1">
      <alignment horizontal="center" vertical="center"/>
    </xf>
    <xf numFmtId="166" fontId="7" fillId="17" borderId="0" xfId="1" applyNumberFormat="1" applyFont="1" applyFill="1" applyBorder="1" applyAlignment="1">
      <alignment horizontal="center" vertical="center"/>
    </xf>
    <xf numFmtId="166" fontId="7" fillId="17" borderId="8" xfId="1" applyNumberFormat="1" applyFont="1" applyFill="1" applyBorder="1" applyAlignment="1">
      <alignment horizontal="center" vertical="center"/>
    </xf>
    <xf numFmtId="10" fontId="7" fillId="17" borderId="26" xfId="0" applyNumberFormat="1" applyFont="1" applyFill="1" applyBorder="1" applyAlignment="1">
      <alignment horizontal="center" vertical="center"/>
    </xf>
    <xf numFmtId="9" fontId="11" fillId="14" borderId="137" xfId="0" applyNumberFormat="1" applyFont="1" applyFill="1" applyBorder="1" applyAlignment="1">
      <alignment horizontal="center" vertical="center"/>
    </xf>
    <xf numFmtId="0" fontId="11" fillId="14" borderId="137" xfId="0" applyFont="1" applyFill="1" applyBorder="1" applyAlignment="1">
      <alignment horizontal="center" vertical="center" wrapText="1"/>
    </xf>
    <xf numFmtId="2" fontId="11" fillId="14" borderId="37" xfId="0" applyNumberFormat="1" applyFont="1" applyFill="1" applyBorder="1" applyAlignment="1">
      <alignment horizontal="center" vertical="center" wrapText="1"/>
    </xf>
    <xf numFmtId="169" fontId="7" fillId="15" borderId="70" xfId="2" applyNumberFormat="1" applyFont="1" applyFill="1" applyBorder="1" applyAlignment="1">
      <alignment horizontal="center" vertical="center"/>
    </xf>
    <xf numFmtId="169" fontId="7" fillId="15" borderId="42" xfId="2" applyNumberFormat="1" applyFont="1" applyFill="1" applyBorder="1" applyAlignment="1">
      <alignment horizontal="center" vertical="center"/>
    </xf>
    <xf numFmtId="169" fontId="7" fillId="15" borderId="108" xfId="2" applyNumberFormat="1" applyFont="1" applyFill="1" applyBorder="1" applyAlignment="1">
      <alignment horizontal="center" vertical="center"/>
    </xf>
    <xf numFmtId="169" fontId="5" fillId="15" borderId="42" xfId="2" applyNumberFormat="1" applyFont="1" applyFill="1" applyBorder="1" applyAlignment="1">
      <alignment horizontal="center" vertical="center"/>
    </xf>
    <xf numFmtId="169" fontId="7" fillId="15" borderId="145" xfId="2" applyNumberFormat="1" applyFont="1" applyFill="1" applyBorder="1" applyAlignment="1">
      <alignment horizontal="center" vertical="center"/>
    </xf>
    <xf numFmtId="169" fontId="5" fillId="15" borderId="70" xfId="2" applyNumberFormat="1" applyFont="1" applyFill="1" applyBorder="1" applyAlignment="1">
      <alignment horizontal="center" vertical="center"/>
    </xf>
    <xf numFmtId="169" fontId="7" fillId="15" borderId="124" xfId="2" applyNumberFormat="1" applyFont="1" applyFill="1" applyBorder="1" applyAlignment="1">
      <alignment horizontal="center" vertical="center"/>
    </xf>
    <xf numFmtId="169" fontId="5" fillId="15" borderId="145" xfId="2" applyNumberFormat="1" applyFont="1" applyFill="1" applyBorder="1" applyAlignment="1">
      <alignment horizontal="center" vertical="center"/>
    </xf>
    <xf numFmtId="169" fontId="7" fillId="15" borderId="149" xfId="2" applyNumberFormat="1" applyFont="1" applyFill="1" applyBorder="1" applyAlignment="1">
      <alignment horizontal="center" vertical="center"/>
    </xf>
    <xf numFmtId="169" fontId="5" fillId="15" borderId="106" xfId="2" applyNumberFormat="1" applyFont="1" applyFill="1" applyBorder="1" applyAlignment="1">
      <alignment horizontal="center" vertical="center"/>
    </xf>
    <xf numFmtId="169" fontId="5" fillId="15" borderId="124" xfId="2" applyNumberFormat="1" applyFont="1" applyFill="1" applyBorder="1" applyAlignment="1">
      <alignment horizontal="center" vertical="center"/>
    </xf>
    <xf numFmtId="168" fontId="7" fillId="15" borderId="70" xfId="0" applyNumberFormat="1" applyFont="1" applyFill="1" applyBorder="1" applyAlignment="1">
      <alignment horizontal="center" vertical="center"/>
    </xf>
    <xf numFmtId="168" fontId="7" fillId="15" borderId="42" xfId="0" applyNumberFormat="1" applyFont="1" applyFill="1" applyBorder="1" applyAlignment="1">
      <alignment horizontal="center" vertical="center"/>
    </xf>
    <xf numFmtId="168" fontId="7" fillId="15" borderId="108" xfId="0" applyNumberFormat="1" applyFont="1" applyFill="1" applyBorder="1" applyAlignment="1">
      <alignment horizontal="center" vertical="center"/>
    </xf>
    <xf numFmtId="168" fontId="5" fillId="15" borderId="42" xfId="0" applyNumberFormat="1" applyFont="1" applyFill="1" applyBorder="1" applyAlignment="1">
      <alignment horizontal="center" vertical="center"/>
    </xf>
    <xf numFmtId="168" fontId="7" fillId="15" borderId="145" xfId="0" applyNumberFormat="1" applyFont="1" applyFill="1" applyBorder="1" applyAlignment="1">
      <alignment horizontal="center" vertical="center"/>
    </xf>
    <xf numFmtId="168" fontId="7" fillId="15" borderId="149" xfId="0" applyNumberFormat="1" applyFont="1" applyFill="1" applyBorder="1" applyAlignment="1">
      <alignment horizontal="center" vertical="center"/>
    </xf>
    <xf numFmtId="0" fontId="7" fillId="6" borderId="108" xfId="0" applyFont="1" applyFill="1" applyBorder="1" applyAlignment="1">
      <alignment horizontal="center" vertical="center"/>
    </xf>
    <xf numFmtId="169" fontId="5" fillId="15" borderId="36" xfId="2" applyNumberFormat="1" applyFont="1" applyFill="1" applyBorder="1" applyAlignment="1">
      <alignment horizontal="center" vertical="center"/>
    </xf>
    <xf numFmtId="169" fontId="5" fillId="19" borderId="25" xfId="2" applyNumberFormat="1" applyFont="1" applyFill="1" applyBorder="1" applyAlignment="1">
      <alignment horizontal="center" vertical="center"/>
    </xf>
    <xf numFmtId="44" fontId="7" fillId="0" borderId="70" xfId="2" applyFont="1" applyFill="1" applyBorder="1" applyAlignment="1">
      <alignment horizontal="center" vertical="center"/>
    </xf>
    <xf numFmtId="44" fontId="7" fillId="0" borderId="42" xfId="2" applyFont="1" applyFill="1" applyBorder="1" applyAlignment="1">
      <alignment horizontal="center" vertical="center"/>
    </xf>
    <xf numFmtId="44" fontId="7" fillId="0" borderId="108" xfId="2" applyFont="1" applyFill="1" applyBorder="1" applyAlignment="1">
      <alignment horizontal="center" vertical="center"/>
    </xf>
    <xf numFmtId="44" fontId="5" fillId="0" borderId="42" xfId="2" applyFont="1" applyFill="1" applyBorder="1" applyAlignment="1">
      <alignment horizontal="center" vertical="center"/>
    </xf>
    <xf numFmtId="44" fontId="7" fillId="0" borderId="145" xfId="2" applyFont="1" applyFill="1" applyBorder="1" applyAlignment="1">
      <alignment horizontal="center" vertical="center"/>
    </xf>
    <xf numFmtId="44" fontId="7" fillId="0" borderId="149" xfId="2" applyFont="1" applyFill="1" applyBorder="1" applyAlignment="1">
      <alignment horizontal="center" vertical="center"/>
    </xf>
    <xf numFmtId="44" fontId="5" fillId="0" borderId="106" xfId="2" applyFont="1" applyFill="1" applyBorder="1" applyAlignment="1">
      <alignment horizontal="center" vertical="center"/>
    </xf>
    <xf numFmtId="44" fontId="5" fillId="0" borderId="124" xfId="2" applyFont="1" applyFill="1" applyBorder="1" applyAlignment="1">
      <alignment horizontal="center" vertical="center"/>
    </xf>
    <xf numFmtId="44" fontId="5" fillId="0" borderId="36" xfId="2" applyFont="1" applyFill="1" applyBorder="1" applyAlignment="1">
      <alignment horizontal="center" vertical="center"/>
    </xf>
    <xf numFmtId="44" fontId="5" fillId="0" borderId="145" xfId="2" applyFont="1" applyFill="1" applyBorder="1" applyAlignment="1">
      <alignment horizontal="center" vertical="center"/>
    </xf>
    <xf numFmtId="44" fontId="7" fillId="0" borderId="124" xfId="2" applyFont="1" applyFill="1" applyBorder="1" applyAlignment="1">
      <alignment horizontal="center" vertical="center"/>
    </xf>
    <xf numFmtId="10" fontId="7" fillId="0" borderId="70" xfId="0" applyNumberFormat="1" applyFont="1" applyFill="1" applyBorder="1" applyAlignment="1">
      <alignment horizontal="center" vertical="center"/>
    </xf>
    <xf numFmtId="10" fontId="7" fillId="0" borderId="42" xfId="0" applyNumberFormat="1" applyFont="1" applyFill="1" applyBorder="1" applyAlignment="1">
      <alignment horizontal="center" vertical="center"/>
    </xf>
    <xf numFmtId="10" fontId="7" fillId="0" borderId="124" xfId="0" applyNumberFormat="1" applyFont="1" applyFill="1" applyBorder="1" applyAlignment="1">
      <alignment horizontal="center" vertical="center"/>
    </xf>
    <xf numFmtId="166" fontId="7" fillId="0" borderId="49" xfId="1" applyNumberFormat="1" applyFont="1" applyFill="1" applyBorder="1" applyAlignment="1">
      <alignment horizontal="center" vertical="center"/>
    </xf>
    <xf numFmtId="166" fontId="7" fillId="0" borderId="118" xfId="1" applyNumberFormat="1" applyFont="1" applyFill="1" applyBorder="1" applyAlignment="1">
      <alignment horizontal="center" vertical="center"/>
    </xf>
    <xf numFmtId="166" fontId="5" fillId="0" borderId="122" xfId="1" applyNumberFormat="1" applyFont="1" applyFill="1" applyBorder="1" applyAlignment="1">
      <alignment horizontal="center" vertical="center"/>
    </xf>
    <xf numFmtId="166" fontId="7" fillId="0" borderId="122" xfId="1" applyNumberFormat="1" applyFont="1" applyFill="1" applyBorder="1" applyAlignment="1">
      <alignment horizontal="center" vertical="center"/>
    </xf>
    <xf numFmtId="166" fontId="5" fillId="0" borderId="109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166" fontId="7" fillId="0" borderId="109" xfId="1" applyNumberFormat="1" applyFont="1" applyFill="1" applyBorder="1" applyAlignment="1">
      <alignment horizontal="center" vertical="center"/>
    </xf>
    <xf numFmtId="166" fontId="5" fillId="0" borderId="49" xfId="1" applyNumberFormat="1" applyFont="1" applyFill="1" applyBorder="1" applyAlignment="1">
      <alignment horizontal="center" vertical="center"/>
    </xf>
    <xf numFmtId="166" fontId="5" fillId="0" borderId="118" xfId="1" applyNumberFormat="1" applyFont="1" applyFill="1" applyBorder="1" applyAlignment="1">
      <alignment horizontal="center" vertical="center"/>
    </xf>
    <xf numFmtId="166" fontId="5" fillId="0" borderId="103" xfId="1" applyNumberFormat="1" applyFont="1" applyFill="1" applyBorder="1" applyAlignment="1">
      <alignment horizontal="center" vertical="center"/>
    </xf>
    <xf numFmtId="166" fontId="5" fillId="0" borderId="52" xfId="1" applyNumberFormat="1" applyFont="1" applyFill="1" applyBorder="1" applyAlignment="1">
      <alignment horizontal="center" vertical="center"/>
    </xf>
    <xf numFmtId="44" fontId="7" fillId="0" borderId="70" xfId="2" applyFont="1" applyFill="1" applyBorder="1" applyAlignment="1">
      <alignment horizontal="center" vertical="center" shrinkToFit="1"/>
    </xf>
    <xf numFmtId="44" fontId="7" fillId="0" borderId="42" xfId="2" applyFont="1" applyFill="1" applyBorder="1" applyAlignment="1">
      <alignment horizontal="center" vertical="center" shrinkToFit="1"/>
    </xf>
    <xf numFmtId="44" fontId="7" fillId="0" borderId="108" xfId="2" applyFont="1" applyFill="1" applyBorder="1" applyAlignment="1">
      <alignment horizontal="center" vertical="center" shrinkToFit="1"/>
    </xf>
    <xf numFmtId="44" fontId="5" fillId="0" borderId="42" xfId="2" applyFont="1" applyFill="1" applyBorder="1" applyAlignment="1">
      <alignment horizontal="center" vertical="center" shrinkToFit="1"/>
    </xf>
    <xf numFmtId="44" fontId="7" fillId="0" borderId="145" xfId="2" applyFont="1" applyFill="1" applyBorder="1" applyAlignment="1">
      <alignment horizontal="center" vertical="center" shrinkToFit="1"/>
    </xf>
    <xf numFmtId="44" fontId="7" fillId="0" borderId="149" xfId="2" applyFont="1" applyFill="1" applyBorder="1" applyAlignment="1">
      <alignment horizontal="center" vertical="center" shrinkToFit="1"/>
    </xf>
    <xf numFmtId="44" fontId="7" fillId="0" borderId="124" xfId="2" applyFont="1" applyFill="1" applyBorder="1" applyAlignment="1">
      <alignment horizontal="center" vertical="center" shrinkToFit="1"/>
    </xf>
    <xf numFmtId="44" fontId="5" fillId="0" borderId="106" xfId="2" applyFont="1" applyFill="1" applyBorder="1" applyAlignment="1">
      <alignment horizontal="center" vertical="center" shrinkToFit="1"/>
    </xf>
    <xf numFmtId="44" fontId="5" fillId="0" borderId="124" xfId="2" applyFont="1" applyFill="1" applyBorder="1" applyAlignment="1">
      <alignment horizontal="center" vertical="center" shrinkToFit="1"/>
    </xf>
    <xf numFmtId="44" fontId="5" fillId="0" borderId="145" xfId="2" applyFont="1" applyFill="1" applyBorder="1" applyAlignment="1">
      <alignment horizontal="center" vertical="center" shrinkToFit="1"/>
    </xf>
    <xf numFmtId="10" fontId="7" fillId="0" borderId="145" xfId="0" applyNumberFormat="1" applyFont="1" applyFill="1" applyBorder="1" applyAlignment="1">
      <alignment horizontal="center" vertical="center" shrinkToFit="1"/>
    </xf>
    <xf numFmtId="10" fontId="7" fillId="0" borderId="42" xfId="0" applyNumberFormat="1" applyFont="1" applyFill="1" applyBorder="1" applyAlignment="1">
      <alignment horizontal="center" vertical="center" shrinkToFit="1"/>
    </xf>
    <xf numFmtId="10" fontId="7" fillId="0" borderId="124" xfId="0" applyNumberFormat="1" applyFont="1" applyFill="1" applyBorder="1" applyAlignment="1">
      <alignment horizontal="center" vertical="center" shrinkToFit="1"/>
    </xf>
    <xf numFmtId="0" fontId="11" fillId="8" borderId="35" xfId="0" applyFont="1" applyFill="1" applyBorder="1" applyAlignment="1">
      <alignment horizontal="center" vertical="center"/>
    </xf>
    <xf numFmtId="9" fontId="11" fillId="14" borderId="36" xfId="0" applyNumberFormat="1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center" vertical="center" wrapText="1"/>
    </xf>
    <xf numFmtId="0" fontId="4" fillId="0" borderId="153" xfId="0" applyFont="1" applyFill="1" applyBorder="1" applyAlignment="1">
      <alignment horizontal="center" vertical="center" wrapText="1"/>
    </xf>
    <xf numFmtId="0" fontId="4" fillId="0" borderId="154" xfId="0" applyFont="1" applyFill="1" applyBorder="1" applyAlignment="1">
      <alignment horizontal="center" vertical="center" wrapText="1"/>
    </xf>
    <xf numFmtId="0" fontId="4" fillId="0" borderId="131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top" wrapText="1"/>
    </xf>
    <xf numFmtId="0" fontId="4" fillId="0" borderId="131" xfId="0" applyFont="1" applyFill="1" applyBorder="1" applyAlignment="1">
      <alignment horizontal="center" vertical="top" wrapText="1"/>
    </xf>
    <xf numFmtId="0" fontId="4" fillId="0" borderId="126" xfId="0" applyFont="1" applyFill="1" applyBorder="1" applyAlignment="1">
      <alignment horizontal="center" vertical="top" wrapText="1"/>
    </xf>
    <xf numFmtId="0" fontId="4" fillId="0" borderId="83" xfId="0" applyFont="1" applyFill="1" applyBorder="1" applyAlignment="1">
      <alignment horizontal="left" vertical="top" wrapText="1" indent="3"/>
    </xf>
    <xf numFmtId="0" fontId="4" fillId="0" borderId="81" xfId="0" applyFont="1" applyBorder="1" applyAlignment="1">
      <alignment horizontal="center" vertical="center" wrapText="1"/>
    </xf>
    <xf numFmtId="0" fontId="4" fillId="0" borderId="154" xfId="0" applyFont="1" applyFill="1" applyBorder="1" applyAlignment="1">
      <alignment horizontal="center" vertical="top" wrapText="1"/>
    </xf>
    <xf numFmtId="0" fontId="17" fillId="0" borderId="154" xfId="0" applyFont="1" applyFill="1" applyBorder="1" applyAlignment="1">
      <alignment horizontal="center" vertical="center" wrapText="1"/>
    </xf>
    <xf numFmtId="0" fontId="11" fillId="0" borderId="154" xfId="0" applyFont="1" applyFill="1" applyBorder="1" applyAlignment="1">
      <alignment horizontal="center" vertical="top" wrapText="1"/>
    </xf>
    <xf numFmtId="0" fontId="11" fillId="0" borderId="154" xfId="0" applyFont="1" applyFill="1" applyBorder="1" applyAlignment="1">
      <alignment horizontal="center" vertical="center" wrapText="1"/>
    </xf>
    <xf numFmtId="0" fontId="4" fillId="0" borderId="155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39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4" fillId="0" borderId="157" xfId="0" applyFont="1" applyFill="1" applyBorder="1" applyAlignment="1">
      <alignment horizontal="center" vertical="center" wrapText="1"/>
    </xf>
    <xf numFmtId="0" fontId="4" fillId="0" borderId="116" xfId="0" applyFont="1" applyFill="1" applyBorder="1" applyAlignment="1">
      <alignment horizontal="center" vertical="center" wrapText="1"/>
    </xf>
    <xf numFmtId="0" fontId="4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 applyAlignment="1">
      <alignment horizontal="left" vertical="top" wrapText="1" indent="1"/>
    </xf>
    <xf numFmtId="0" fontId="4" fillId="0" borderId="158" xfId="0" applyFont="1" applyFill="1" applyBorder="1" applyAlignment="1">
      <alignment horizontal="center" vertical="center" wrapText="1"/>
    </xf>
    <xf numFmtId="168" fontId="5" fillId="15" borderId="145" xfId="0" applyNumberFormat="1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left" vertical="center" wrapText="1" indent="1"/>
    </xf>
    <xf numFmtId="3" fontId="7" fillId="0" borderId="161" xfId="0" applyNumberFormat="1" applyFont="1" applyFill="1" applyBorder="1" applyAlignment="1">
      <alignment horizontal="center" vertical="center" shrinkToFit="1"/>
    </xf>
    <xf numFmtId="0" fontId="5" fillId="0" borderId="160" xfId="0" applyFont="1" applyFill="1" applyBorder="1" applyAlignment="1">
      <alignment horizontal="center" vertical="center" wrapText="1"/>
    </xf>
    <xf numFmtId="3" fontId="7" fillId="0" borderId="91" xfId="0" applyNumberFormat="1" applyFont="1" applyFill="1" applyBorder="1" applyAlignment="1">
      <alignment horizontal="center" vertical="center" shrinkToFit="1"/>
    </xf>
    <xf numFmtId="0" fontId="5" fillId="0" borderId="103" xfId="0" applyFont="1" applyFill="1" applyBorder="1" applyAlignment="1">
      <alignment horizontal="center" vertical="center" wrapText="1"/>
    </xf>
    <xf numFmtId="0" fontId="4" fillId="0" borderId="162" xfId="0" applyFont="1" applyFill="1" applyBorder="1" applyAlignment="1">
      <alignment horizontal="center" vertical="center" wrapText="1"/>
    </xf>
    <xf numFmtId="0" fontId="7" fillId="0" borderId="104" xfId="0" applyFont="1" applyFill="1" applyBorder="1" applyAlignment="1">
      <alignment horizontal="left" wrapText="1"/>
    </xf>
    <xf numFmtId="168" fontId="7" fillId="15" borderId="124" xfId="0" applyNumberFormat="1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 indent="1"/>
    </xf>
    <xf numFmtId="0" fontId="7" fillId="6" borderId="26" xfId="0" applyFont="1" applyFill="1" applyBorder="1" applyAlignment="1">
      <alignment horizontal="center" vertical="top"/>
    </xf>
    <xf numFmtId="4" fontId="1" fillId="6" borderId="26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0" fontId="1" fillId="16" borderId="163" xfId="0" applyFont="1" applyFill="1" applyBorder="1" applyAlignment="1">
      <alignment horizontal="center" vertical="center" wrapText="1"/>
    </xf>
    <xf numFmtId="0" fontId="6" fillId="16" borderId="129" xfId="0" applyFont="1" applyFill="1" applyBorder="1" applyAlignment="1">
      <alignment horizontal="center" vertical="center" wrapText="1"/>
    </xf>
    <xf numFmtId="0" fontId="1" fillId="0" borderId="115" xfId="0" applyFont="1" applyFill="1" applyBorder="1" applyAlignment="1">
      <alignment horizontal="left" vertical="center" wrapText="1" indent="1"/>
    </xf>
    <xf numFmtId="3" fontId="1" fillId="0" borderId="164" xfId="0" applyNumberFormat="1" applyFont="1" applyFill="1" applyBorder="1" applyAlignment="1">
      <alignment horizontal="center" vertical="center" shrinkToFit="1"/>
    </xf>
    <xf numFmtId="0" fontId="1" fillId="0" borderId="165" xfId="0" applyFont="1" applyFill="1" applyBorder="1" applyAlignment="1">
      <alignment horizontal="center" vertical="center" wrapText="1"/>
    </xf>
    <xf numFmtId="3" fontId="1" fillId="0" borderId="141" xfId="0" applyNumberFormat="1" applyFont="1" applyFill="1" applyBorder="1" applyAlignment="1">
      <alignment horizontal="center" vertical="center" shrinkToFit="1"/>
    </xf>
    <xf numFmtId="0" fontId="1" fillId="0" borderId="115" xfId="0" applyFont="1" applyFill="1" applyBorder="1" applyAlignment="1">
      <alignment horizontal="center" vertical="center" wrapText="1"/>
    </xf>
    <xf numFmtId="3" fontId="1" fillId="9" borderId="141" xfId="0" applyNumberFormat="1" applyFont="1" applyFill="1" applyBorder="1" applyAlignment="1">
      <alignment horizontal="center" vertical="center" shrinkToFit="1"/>
    </xf>
    <xf numFmtId="4" fontId="1" fillId="0" borderId="115" xfId="0" applyNumberFormat="1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top"/>
    </xf>
    <xf numFmtId="44" fontId="1" fillId="0" borderId="115" xfId="2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166" fontId="5" fillId="0" borderId="115" xfId="1" applyNumberFormat="1" applyFont="1" applyFill="1" applyBorder="1" applyAlignment="1">
      <alignment horizontal="center" vertical="center"/>
    </xf>
    <xf numFmtId="44" fontId="1" fillId="0" borderId="53" xfId="2" applyFont="1" applyFill="1" applyBorder="1" applyAlignment="1">
      <alignment horizontal="center" vertical="center"/>
    </xf>
    <xf numFmtId="2" fontId="1" fillId="17" borderId="0" xfId="0" applyNumberFormat="1" applyFont="1" applyFill="1" applyBorder="1" applyAlignment="1">
      <alignment horizontal="center" vertical="center"/>
    </xf>
    <xf numFmtId="0" fontId="4" fillId="0" borderId="159" xfId="0" applyFont="1" applyBorder="1" applyAlignment="1">
      <alignment horizontal="center" vertical="center" wrapText="1"/>
    </xf>
    <xf numFmtId="0" fontId="7" fillId="0" borderId="160" xfId="0" applyFont="1" applyFill="1" applyBorder="1" applyAlignment="1">
      <alignment horizontal="left" vertical="center" wrapText="1"/>
    </xf>
    <xf numFmtId="3" fontId="7" fillId="9" borderId="91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top"/>
    </xf>
    <xf numFmtId="4" fontId="1" fillId="7" borderId="8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3" fontId="7" fillId="6" borderId="26" xfId="0" applyNumberFormat="1" applyFont="1" applyFill="1" applyBorder="1" applyAlignment="1">
      <alignment horizontal="center" vertical="center"/>
    </xf>
    <xf numFmtId="168" fontId="5" fillId="15" borderId="124" xfId="0" applyNumberFormat="1" applyFont="1" applyFill="1" applyBorder="1" applyAlignment="1">
      <alignment horizontal="center" vertical="center"/>
    </xf>
    <xf numFmtId="0" fontId="1" fillId="16" borderId="163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97" xfId="0" applyFont="1" applyFill="1" applyBorder="1" applyAlignment="1">
      <alignment horizontal="center" vertical="center"/>
    </xf>
    <xf numFmtId="165" fontId="7" fillId="0" borderId="140" xfId="0" applyNumberFormat="1" applyFont="1" applyFill="1" applyBorder="1" applyAlignment="1">
      <alignment horizontal="center" vertical="center"/>
    </xf>
    <xf numFmtId="165" fontId="7" fillId="0" borderId="116" xfId="0" applyNumberFormat="1" applyFont="1" applyFill="1" applyBorder="1" applyAlignment="1">
      <alignment horizontal="center" vertical="center"/>
    </xf>
    <xf numFmtId="165" fontId="22" fillId="0" borderId="139" xfId="0" applyNumberFormat="1" applyFont="1" applyFill="1" applyBorder="1" applyAlignment="1">
      <alignment horizontal="center" vertical="center"/>
    </xf>
    <xf numFmtId="165" fontId="7" fillId="0" borderId="85" xfId="0" applyNumberFormat="1" applyFont="1" applyFill="1" applyBorder="1" applyAlignment="1">
      <alignment horizontal="center" vertical="center"/>
    </xf>
    <xf numFmtId="165" fontId="7" fillId="0" borderId="43" xfId="0" applyNumberFormat="1" applyFont="1" applyFill="1" applyBorder="1" applyAlignment="1">
      <alignment horizontal="center" vertical="center"/>
    </xf>
    <xf numFmtId="44" fontId="7" fillId="0" borderId="80" xfId="2" applyFont="1" applyFill="1" applyBorder="1" applyAlignment="1">
      <alignment horizontal="center" vertical="center"/>
    </xf>
    <xf numFmtId="44" fontId="7" fillId="0" borderId="7" xfId="2" applyFont="1" applyFill="1" applyBorder="1" applyAlignment="1">
      <alignment horizontal="center" vertical="center"/>
    </xf>
    <xf numFmtId="44" fontId="7" fillId="19" borderId="109" xfId="2" applyFont="1" applyFill="1" applyBorder="1" applyAlignment="1">
      <alignment horizontal="center" vertical="center"/>
    </xf>
    <xf numFmtId="44" fontId="7" fillId="0" borderId="140" xfId="2" applyFont="1" applyFill="1" applyBorder="1" applyAlignment="1">
      <alignment horizontal="center" vertical="center"/>
    </xf>
    <xf numFmtId="44" fontId="7" fillId="0" borderId="43" xfId="2" applyFont="1" applyFill="1" applyBorder="1" applyAlignment="1">
      <alignment horizontal="center" vertical="center"/>
    </xf>
    <xf numFmtId="44" fontId="7" fillId="0" borderId="163" xfId="2" applyFont="1" applyFill="1" applyBorder="1" applyAlignment="1">
      <alignment horizontal="center" vertical="center"/>
    </xf>
    <xf numFmtId="44" fontId="7" fillId="0" borderId="116" xfId="2" applyFont="1" applyFill="1" applyBorder="1" applyAlignment="1">
      <alignment horizontal="center" vertical="center"/>
    </xf>
    <xf numFmtId="44" fontId="7" fillId="0" borderId="139" xfId="2" applyFont="1" applyFill="1" applyBorder="1" applyAlignment="1">
      <alignment horizontal="center" vertical="center" shrinkToFit="1"/>
    </xf>
    <xf numFmtId="44" fontId="7" fillId="0" borderId="85" xfId="2" applyFont="1" applyFill="1" applyBorder="1" applyAlignment="1">
      <alignment horizontal="center" vertical="center"/>
    </xf>
    <xf numFmtId="169" fontId="7" fillId="15" borderId="50" xfId="2" applyNumberFormat="1" applyFont="1" applyFill="1" applyBorder="1" applyAlignment="1">
      <alignment horizontal="center" vertical="center"/>
    </xf>
    <xf numFmtId="169" fontId="7" fillId="15" borderId="14" xfId="2" applyNumberFormat="1" applyFont="1" applyFill="1" applyBorder="1" applyAlignment="1">
      <alignment horizontal="center" vertical="center"/>
    </xf>
    <xf numFmtId="169" fontId="7" fillId="15" borderId="8" xfId="2" applyNumberFormat="1" applyFont="1" applyFill="1" applyBorder="1" applyAlignment="1">
      <alignment horizontal="center" vertical="center"/>
    </xf>
    <xf numFmtId="169" fontId="7" fillId="15" borderId="0" xfId="2" applyNumberFormat="1" applyFont="1" applyFill="1" applyBorder="1" applyAlignment="1">
      <alignment horizontal="center" vertical="center"/>
    </xf>
    <xf numFmtId="169" fontId="7" fillId="15" borderId="16" xfId="2" applyNumberFormat="1" applyFont="1" applyFill="1" applyBorder="1" applyAlignment="1">
      <alignment horizontal="center" vertical="center"/>
    </xf>
    <xf numFmtId="169" fontId="7" fillId="15" borderId="97" xfId="2" applyNumberFormat="1" applyFont="1" applyFill="1" applyBorder="1" applyAlignment="1">
      <alignment horizontal="center" vertical="center"/>
    </xf>
    <xf numFmtId="169" fontId="7" fillId="15" borderId="107" xfId="2" applyNumberFormat="1" applyFont="1" applyFill="1" applyBorder="1" applyAlignment="1">
      <alignment horizontal="center" vertical="center"/>
    </xf>
    <xf numFmtId="169" fontId="7" fillId="15" borderId="26" xfId="2" applyNumberFormat="1" applyFont="1" applyFill="1" applyBorder="1" applyAlignment="1">
      <alignment horizontal="center" vertical="center"/>
    </xf>
    <xf numFmtId="44" fontId="7" fillId="0" borderId="71" xfId="2" applyFont="1" applyFill="1" applyBorder="1" applyAlignment="1">
      <alignment horizontal="center" vertical="center"/>
    </xf>
    <xf numFmtId="44" fontId="7" fillId="0" borderId="151" xfId="2" applyFont="1" applyFill="1" applyBorder="1" applyAlignment="1">
      <alignment horizontal="center" vertical="center"/>
    </xf>
    <xf numFmtId="44" fontId="7" fillId="0" borderId="63" xfId="2" applyFont="1" applyFill="1" applyBorder="1" applyAlignment="1">
      <alignment horizontal="center" vertical="center"/>
    </xf>
    <xf numFmtId="44" fontId="7" fillId="0" borderId="89" xfId="2" applyFont="1" applyFill="1" applyBorder="1" applyAlignment="1">
      <alignment horizontal="center" vertical="center"/>
    </xf>
    <xf numFmtId="44" fontId="7" fillId="0" borderId="88" xfId="2" applyFont="1" applyFill="1" applyBorder="1" applyAlignment="1">
      <alignment horizontal="center" vertical="center"/>
    </xf>
    <xf numFmtId="44" fontId="7" fillId="0" borderId="86" xfId="2" applyFont="1" applyFill="1" applyBorder="1" applyAlignment="1">
      <alignment horizontal="center" vertical="center"/>
    </xf>
    <xf numFmtId="44" fontId="7" fillId="0" borderId="73" xfId="2" applyFont="1" applyFill="1" applyBorder="1" applyAlignment="1">
      <alignment horizontal="center" vertical="center"/>
    </xf>
    <xf numFmtId="44" fontId="7" fillId="0" borderId="150" xfId="2" applyFont="1" applyFill="1" applyBorder="1" applyAlignment="1">
      <alignment horizontal="center" vertical="center"/>
    </xf>
    <xf numFmtId="2" fontId="7" fillId="0" borderId="86" xfId="0" applyNumberFormat="1" applyFont="1" applyFill="1" applyBorder="1" applyAlignment="1">
      <alignment horizontal="center" vertical="center"/>
    </xf>
    <xf numFmtId="2" fontId="7" fillId="0" borderId="89" xfId="0" applyNumberFormat="1" applyFont="1" applyFill="1" applyBorder="1" applyAlignment="1">
      <alignment horizontal="center" vertical="center"/>
    </xf>
    <xf numFmtId="2" fontId="7" fillId="0" borderId="63" xfId="0" applyNumberFormat="1" applyFont="1" applyFill="1" applyBorder="1" applyAlignment="1">
      <alignment horizontal="center" vertical="center"/>
    </xf>
    <xf numFmtId="2" fontId="7" fillId="0" borderId="150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 vertical="center"/>
    </xf>
    <xf numFmtId="3" fontId="7" fillId="0" borderId="151" xfId="0" applyNumberFormat="1" applyFont="1" applyFill="1" applyBorder="1" applyAlignment="1">
      <alignment horizontal="center" vertical="center"/>
    </xf>
    <xf numFmtId="0" fontId="11" fillId="14" borderId="36" xfId="0" applyFont="1" applyFill="1" applyBorder="1" applyAlignment="1">
      <alignment horizontal="center" vertical="center" wrapText="1"/>
    </xf>
    <xf numFmtId="165" fontId="7" fillId="0" borderId="80" xfId="0" applyNumberFormat="1" applyFont="1" applyFill="1" applyBorder="1" applyAlignment="1">
      <alignment horizontal="center" vertical="center"/>
    </xf>
    <xf numFmtId="169" fontId="7" fillId="18" borderId="71" xfId="2" applyNumberFormat="1" applyFont="1" applyFill="1" applyBorder="1" applyAlignment="1">
      <alignment horizontal="center" vertical="center"/>
    </xf>
    <xf numFmtId="169" fontId="7" fillId="18" borderId="151" xfId="2" applyNumberFormat="1" applyFont="1" applyFill="1" applyBorder="1" applyAlignment="1">
      <alignment horizontal="center" vertical="center"/>
    </xf>
    <xf numFmtId="169" fontId="7" fillId="15" borderId="63" xfId="2" applyNumberFormat="1" applyFont="1" applyFill="1" applyBorder="1" applyAlignment="1">
      <alignment horizontal="center" vertical="center"/>
    </xf>
    <xf numFmtId="0" fontId="7" fillId="6" borderId="151" xfId="0" applyFont="1" applyFill="1" applyBorder="1" applyAlignment="1">
      <alignment horizontal="center" vertical="center"/>
    </xf>
    <xf numFmtId="0" fontId="7" fillId="6" borderId="86" xfId="0" applyFont="1" applyFill="1" applyBorder="1" applyAlignment="1">
      <alignment horizontal="center" vertical="center"/>
    </xf>
    <xf numFmtId="0" fontId="11" fillId="5" borderId="72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11" fillId="5" borderId="87" xfId="0" applyFont="1" applyFill="1" applyBorder="1" applyAlignment="1">
      <alignment horizontal="center" vertical="center" wrapText="1"/>
    </xf>
    <xf numFmtId="169" fontId="7" fillId="5" borderId="70" xfId="2" applyNumberFormat="1" applyFont="1" applyFill="1" applyBorder="1" applyAlignment="1">
      <alignment horizontal="center" vertical="center"/>
    </xf>
    <xf numFmtId="169" fontId="7" fillId="5" borderId="42" xfId="2" applyNumberFormat="1" applyFont="1" applyFill="1" applyBorder="1" applyAlignment="1">
      <alignment horizontal="center" vertical="center"/>
    </xf>
    <xf numFmtId="169" fontId="7" fillId="5" borderId="145" xfId="2" applyNumberFormat="1" applyFont="1" applyFill="1" applyBorder="1" applyAlignment="1">
      <alignment horizontal="center" vertical="center"/>
    </xf>
    <xf numFmtId="169" fontId="7" fillId="5" borderId="124" xfId="2" applyNumberFormat="1" applyFont="1" applyFill="1" applyBorder="1" applyAlignment="1">
      <alignment horizontal="center" vertical="center"/>
    </xf>
    <xf numFmtId="169" fontId="5" fillId="5" borderId="42" xfId="2" applyNumberFormat="1" applyFont="1" applyFill="1" applyBorder="1" applyAlignment="1">
      <alignment horizontal="center" vertical="center"/>
    </xf>
    <xf numFmtId="169" fontId="7" fillId="5" borderId="108" xfId="2" applyNumberFormat="1" applyFont="1" applyFill="1" applyBorder="1" applyAlignment="1">
      <alignment horizontal="center" vertical="center"/>
    </xf>
    <xf numFmtId="169" fontId="5" fillId="5" borderId="145" xfId="2" applyNumberFormat="1" applyFont="1" applyFill="1" applyBorder="1" applyAlignment="1">
      <alignment horizontal="center" vertical="center"/>
    </xf>
    <xf numFmtId="169" fontId="7" fillId="5" borderId="106" xfId="2" applyNumberFormat="1" applyFont="1" applyFill="1" applyBorder="1" applyAlignment="1">
      <alignment horizontal="center" vertical="center"/>
    </xf>
    <xf numFmtId="169" fontId="5" fillId="5" borderId="70" xfId="2" applyNumberFormat="1" applyFont="1" applyFill="1" applyBorder="1" applyAlignment="1">
      <alignment horizontal="center" vertical="center"/>
    </xf>
    <xf numFmtId="169" fontId="5" fillId="5" borderId="108" xfId="2" applyNumberFormat="1" applyFont="1" applyFill="1" applyBorder="1" applyAlignment="1">
      <alignment horizontal="center" vertical="center"/>
    </xf>
    <xf numFmtId="169" fontId="7" fillId="5" borderId="149" xfId="2" applyNumberFormat="1" applyFont="1" applyFill="1" applyBorder="1" applyAlignment="1">
      <alignment horizontal="center" vertical="center"/>
    </xf>
    <xf numFmtId="169" fontId="7" fillId="5" borderId="49" xfId="2" applyNumberFormat="1" applyFont="1" applyFill="1" applyBorder="1" applyAlignment="1">
      <alignment horizontal="center" vertical="center"/>
    </xf>
    <xf numFmtId="169" fontId="7" fillId="5" borderId="103" xfId="2" applyNumberFormat="1" applyFont="1" applyFill="1" applyBorder="1" applyAlignment="1">
      <alignment horizontal="center" vertical="center"/>
    </xf>
    <xf numFmtId="169" fontId="7" fillId="5" borderId="118" xfId="2" applyNumberFormat="1" applyFont="1" applyFill="1" applyBorder="1" applyAlignment="1">
      <alignment horizontal="center" vertical="center"/>
    </xf>
    <xf numFmtId="169" fontId="5" fillId="5" borderId="103" xfId="2" applyNumberFormat="1" applyFont="1" applyFill="1" applyBorder="1" applyAlignment="1">
      <alignment horizontal="center" vertical="center"/>
    </xf>
    <xf numFmtId="169" fontId="7" fillId="5" borderId="52" xfId="2" applyNumberFormat="1" applyFont="1" applyFill="1" applyBorder="1" applyAlignment="1">
      <alignment horizontal="center" vertical="center"/>
    </xf>
    <xf numFmtId="169" fontId="5" fillId="5" borderId="52" xfId="2" applyNumberFormat="1" applyFont="1" applyFill="1" applyBorder="1" applyAlignment="1">
      <alignment horizontal="center" vertical="center"/>
    </xf>
    <xf numFmtId="169" fontId="5" fillId="5" borderId="25" xfId="2" applyNumberFormat="1" applyFont="1" applyFill="1" applyBorder="1" applyAlignment="1">
      <alignment horizontal="center" vertical="center"/>
    </xf>
    <xf numFmtId="169" fontId="7" fillId="5" borderId="25" xfId="2" applyNumberFormat="1" applyFont="1" applyFill="1" applyBorder="1" applyAlignment="1">
      <alignment horizontal="center" vertical="center"/>
    </xf>
    <xf numFmtId="169" fontId="7" fillId="5" borderId="122" xfId="2" applyNumberFormat="1" applyFont="1" applyFill="1" applyBorder="1" applyAlignment="1">
      <alignment horizontal="center" vertical="center"/>
    </xf>
    <xf numFmtId="169" fontId="5" fillId="5" borderId="106" xfId="2" applyNumberFormat="1" applyFont="1" applyFill="1" applyBorder="1" applyAlignment="1">
      <alignment horizontal="center" vertical="center"/>
    </xf>
    <xf numFmtId="169" fontId="7" fillId="5" borderId="50" xfId="2" applyNumberFormat="1" applyFont="1" applyFill="1" applyBorder="1" applyAlignment="1">
      <alignment horizontal="center" vertical="center"/>
    </xf>
    <xf numFmtId="169" fontId="7" fillId="5" borderId="14" xfId="2" applyNumberFormat="1" applyFont="1" applyFill="1" applyBorder="1" applyAlignment="1">
      <alignment horizontal="center" vertical="center"/>
    </xf>
    <xf numFmtId="169" fontId="7" fillId="5" borderId="8" xfId="2" applyNumberFormat="1" applyFont="1" applyFill="1" applyBorder="1" applyAlignment="1">
      <alignment horizontal="center" vertical="center"/>
    </xf>
    <xf numFmtId="169" fontId="5" fillId="5" borderId="74" xfId="2" applyNumberFormat="1" applyFont="1" applyFill="1" applyBorder="1" applyAlignment="1">
      <alignment horizontal="center" vertical="center" wrapText="1"/>
    </xf>
    <xf numFmtId="169" fontId="5" fillId="5" borderId="142" xfId="2" applyNumberFormat="1" applyFont="1" applyFill="1" applyBorder="1" applyAlignment="1">
      <alignment horizontal="center" vertical="center" wrapText="1"/>
    </xf>
    <xf numFmtId="169" fontId="5" fillId="5" borderId="166" xfId="2" applyNumberFormat="1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 vertical="center" wrapText="1"/>
    </xf>
    <xf numFmtId="1" fontId="7" fillId="0" borderId="151" xfId="0" applyNumberFormat="1" applyFont="1" applyFill="1" applyBorder="1" applyAlignment="1">
      <alignment horizontal="center" vertical="center"/>
    </xf>
    <xf numFmtId="3" fontId="7" fillId="0" borderId="145" xfId="0" applyNumberFormat="1" applyFont="1" applyFill="1" applyBorder="1" applyAlignment="1">
      <alignment horizontal="center" vertical="center"/>
    </xf>
    <xf numFmtId="169" fontId="7" fillId="15" borderId="151" xfId="2" applyNumberFormat="1" applyFont="1" applyFill="1" applyBorder="1" applyAlignment="1">
      <alignment horizontal="center" vertical="center"/>
    </xf>
    <xf numFmtId="169" fontId="7" fillId="15" borderId="86" xfId="2" applyNumberFormat="1" applyFont="1" applyFill="1" applyBorder="1" applyAlignment="1">
      <alignment horizontal="center" vertical="center"/>
    </xf>
    <xf numFmtId="169" fontId="7" fillId="15" borderId="71" xfId="2" applyNumberFormat="1" applyFont="1" applyFill="1" applyBorder="1" applyAlignment="1">
      <alignment horizontal="center" vertical="center"/>
    </xf>
    <xf numFmtId="169" fontId="7" fillId="15" borderId="80" xfId="2" applyNumberFormat="1" applyFont="1" applyFill="1" applyBorder="1" applyAlignment="1">
      <alignment horizontal="center" vertical="center"/>
    </xf>
    <xf numFmtId="1" fontId="7" fillId="0" borderId="140" xfId="0" applyNumberFormat="1" applyFont="1" applyFill="1" applyBorder="1" applyAlignment="1">
      <alignment horizontal="center" vertical="center"/>
    </xf>
    <xf numFmtId="169" fontId="7" fillId="15" borderId="140" xfId="2" applyNumberFormat="1" applyFont="1" applyFill="1" applyBorder="1" applyAlignment="1">
      <alignment horizontal="center" vertical="center"/>
    </xf>
    <xf numFmtId="169" fontId="7" fillId="15" borderId="116" xfId="2" applyNumberFormat="1" applyFont="1" applyFill="1" applyBorder="1" applyAlignment="1">
      <alignment horizontal="center" vertical="center"/>
    </xf>
    <xf numFmtId="2" fontId="7" fillId="0" borderId="71" xfId="0" applyNumberFormat="1" applyFont="1" applyFill="1" applyBorder="1" applyAlignment="1">
      <alignment horizontal="center" vertical="center"/>
    </xf>
    <xf numFmtId="169" fontId="5" fillId="15" borderId="0" xfId="2" applyNumberFormat="1" applyFont="1" applyFill="1" applyBorder="1" applyAlignment="1">
      <alignment horizontal="center" vertical="center" wrapText="1"/>
    </xf>
    <xf numFmtId="169" fontId="5" fillId="15" borderId="8" xfId="2" applyNumberFormat="1" applyFont="1" applyFill="1" applyBorder="1" applyAlignment="1">
      <alignment horizontal="center" vertical="center" wrapText="1"/>
    </xf>
    <xf numFmtId="169" fontId="5" fillId="15" borderId="14" xfId="2" applyNumberFormat="1" applyFont="1" applyFill="1" applyBorder="1" applyAlignment="1">
      <alignment horizontal="center" vertical="center" wrapText="1"/>
    </xf>
    <xf numFmtId="3" fontId="7" fillId="0" borderId="140" xfId="0" applyNumberFormat="1" applyFont="1" applyFill="1" applyBorder="1" applyAlignment="1">
      <alignment horizontal="center" vertical="center"/>
    </xf>
    <xf numFmtId="3" fontId="7" fillId="0" borderId="71" xfId="0" applyNumberFormat="1" applyFont="1" applyFill="1" applyBorder="1" applyAlignment="1">
      <alignment horizontal="center" vertical="center" wrapText="1"/>
    </xf>
    <xf numFmtId="2" fontId="11" fillId="0" borderId="63" xfId="0" applyNumberFormat="1" applyFont="1" applyFill="1" applyBorder="1" applyAlignment="1">
      <alignment horizontal="center" vertical="center" wrapText="1"/>
    </xf>
    <xf numFmtId="2" fontId="11" fillId="0" borderId="89" xfId="0" applyNumberFormat="1" applyFont="1" applyFill="1" applyBorder="1" applyAlignment="1">
      <alignment horizontal="center" vertical="center" wrapText="1"/>
    </xf>
    <xf numFmtId="2" fontId="11" fillId="0" borderId="151" xfId="0" applyNumberFormat="1" applyFont="1" applyFill="1" applyBorder="1" applyAlignment="1">
      <alignment horizontal="center" vertical="center" wrapText="1"/>
    </xf>
    <xf numFmtId="2" fontId="7" fillId="17" borderId="25" xfId="0" applyNumberFormat="1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0" borderId="137" xfId="0" applyFont="1" applyFill="1" applyBorder="1" applyAlignment="1">
      <alignment horizontal="center" vertical="center" wrapText="1"/>
    </xf>
    <xf numFmtId="0" fontId="4" fillId="20" borderId="37" xfId="0" applyFont="1" applyFill="1" applyBorder="1" applyAlignment="1">
      <alignment horizontal="center" vertical="center" wrapText="1"/>
    </xf>
    <xf numFmtId="0" fontId="4" fillId="20" borderId="80" xfId="0" applyFont="1" applyFill="1" applyBorder="1" applyAlignment="1">
      <alignment horizontal="center" vertical="center" wrapText="1"/>
    </xf>
    <xf numFmtId="0" fontId="4" fillId="20" borderId="71" xfId="0" applyFont="1" applyFill="1" applyBorder="1" applyAlignment="1">
      <alignment horizontal="center" vertical="center" wrapText="1"/>
    </xf>
    <xf numFmtId="0" fontId="7" fillId="21" borderId="42" xfId="0" applyFont="1" applyFill="1" applyBorder="1" applyAlignment="1">
      <alignment horizontal="left" vertical="top"/>
    </xf>
    <xf numFmtId="0" fontId="7" fillId="21" borderId="149" xfId="0" applyFont="1" applyFill="1" applyBorder="1" applyAlignment="1">
      <alignment horizontal="left" vertical="top"/>
    </xf>
    <xf numFmtId="2" fontId="11" fillId="17" borderId="28" xfId="0" applyNumberFormat="1" applyFont="1" applyFill="1" applyBorder="1" applyAlignment="1">
      <alignment horizontal="center" vertical="center" wrapText="1"/>
    </xf>
    <xf numFmtId="44" fontId="7" fillId="17" borderId="28" xfId="2" applyFont="1" applyFill="1" applyBorder="1" applyAlignment="1">
      <alignment horizontal="center" vertical="center"/>
    </xf>
    <xf numFmtId="44" fontId="7" fillId="17" borderId="90" xfId="2" applyFont="1" applyFill="1" applyBorder="1" applyAlignment="1">
      <alignment horizontal="center" vertical="center"/>
    </xf>
    <xf numFmtId="44" fontId="7" fillId="17" borderId="99" xfId="2" applyFont="1" applyFill="1" applyBorder="1" applyAlignment="1">
      <alignment horizontal="center" vertical="center"/>
    </xf>
    <xf numFmtId="44" fontId="5" fillId="17" borderId="90" xfId="2" applyFont="1" applyFill="1" applyBorder="1" applyAlignment="1">
      <alignment horizontal="center" vertical="center"/>
    </xf>
    <xf numFmtId="44" fontId="7" fillId="17" borderId="29" xfId="2" applyFont="1" applyFill="1" applyBorder="1" applyAlignment="1">
      <alignment horizontal="center" vertical="center"/>
    </xf>
    <xf numFmtId="44" fontId="7" fillId="17" borderId="100" xfId="2" applyFont="1" applyFill="1" applyBorder="1" applyAlignment="1">
      <alignment horizontal="center" vertical="center"/>
    </xf>
    <xf numFmtId="44" fontId="5" fillId="17" borderId="29" xfId="2" applyFont="1" applyFill="1" applyBorder="1" applyAlignment="1">
      <alignment horizontal="center" vertical="center"/>
    </xf>
    <xf numFmtId="44" fontId="5" fillId="17" borderId="92" xfId="2" applyFont="1" applyFill="1" applyBorder="1" applyAlignment="1">
      <alignment horizontal="center" vertical="center"/>
    </xf>
    <xf numFmtId="44" fontId="7" fillId="17" borderId="93" xfId="2" applyFont="1" applyFill="1" applyBorder="1" applyAlignment="1">
      <alignment horizontal="center" vertical="center"/>
    </xf>
    <xf numFmtId="44" fontId="7" fillId="17" borderId="30" xfId="2" applyFont="1" applyFill="1" applyBorder="1" applyAlignment="1">
      <alignment horizontal="center" vertical="center"/>
    </xf>
    <xf numFmtId="166" fontId="7" fillId="17" borderId="29" xfId="1" applyNumberFormat="1" applyFont="1" applyFill="1" applyBorder="1" applyAlignment="1">
      <alignment horizontal="center" vertical="center"/>
    </xf>
    <xf numFmtId="166" fontId="7" fillId="17" borderId="90" xfId="1" applyNumberFormat="1" applyFont="1" applyFill="1" applyBorder="1" applyAlignment="1">
      <alignment horizontal="center" vertical="center"/>
    </xf>
    <xf numFmtId="44" fontId="1" fillId="17" borderId="29" xfId="2" applyFont="1" applyFill="1" applyBorder="1" applyAlignment="1">
      <alignment horizontal="center" vertical="center"/>
    </xf>
    <xf numFmtId="44" fontId="5" fillId="17" borderId="28" xfId="2" applyFont="1" applyFill="1" applyBorder="1" applyAlignment="1">
      <alignment horizontal="center" vertical="center"/>
    </xf>
    <xf numFmtId="10" fontId="7" fillId="17" borderId="30" xfId="0" applyNumberFormat="1" applyFont="1" applyFill="1" applyBorder="1" applyAlignment="1">
      <alignment horizontal="center" vertical="center"/>
    </xf>
    <xf numFmtId="2" fontId="7" fillId="17" borderId="90" xfId="0" applyNumberFormat="1" applyFont="1" applyFill="1" applyBorder="1" applyAlignment="1">
      <alignment horizontal="center" vertical="center"/>
    </xf>
    <xf numFmtId="44" fontId="7" fillId="17" borderId="92" xfId="2" applyFont="1" applyFill="1" applyBorder="1" applyAlignment="1">
      <alignment horizontal="center" vertical="center"/>
    </xf>
    <xf numFmtId="2" fontId="7" fillId="17" borderId="51" xfId="0" applyNumberFormat="1" applyFont="1" applyFill="1" applyBorder="1" applyAlignment="1">
      <alignment horizontal="center" vertical="center"/>
    </xf>
    <xf numFmtId="2" fontId="7" fillId="17" borderId="53" xfId="0" applyNumberFormat="1" applyFont="1" applyFill="1" applyBorder="1" applyAlignment="1">
      <alignment horizontal="center" vertical="center"/>
    </xf>
    <xf numFmtId="2" fontId="7" fillId="17" borderId="27" xfId="0" applyNumberFormat="1" applyFont="1" applyFill="1" applyBorder="1" applyAlignment="1">
      <alignment horizontal="center" vertical="center"/>
    </xf>
    <xf numFmtId="44" fontId="7" fillId="17" borderId="49" xfId="2" applyFont="1" applyFill="1" applyBorder="1" applyAlignment="1">
      <alignment horizontal="center" vertical="center"/>
    </xf>
    <xf numFmtId="44" fontId="7" fillId="17" borderId="103" xfId="2" applyFont="1" applyFill="1" applyBorder="1" applyAlignment="1">
      <alignment horizontal="center" vertical="center"/>
    </xf>
    <xf numFmtId="44" fontId="7" fillId="17" borderId="122" xfId="2" applyFont="1" applyFill="1" applyBorder="1" applyAlignment="1">
      <alignment horizontal="center" vertical="center"/>
    </xf>
    <xf numFmtId="44" fontId="7" fillId="21" borderId="167" xfId="0" applyNumberFormat="1" applyFont="1" applyFill="1" applyBorder="1" applyAlignment="1">
      <alignment vertical="center"/>
    </xf>
    <xf numFmtId="44" fontId="7" fillId="21" borderId="73" xfId="0" applyNumberFormat="1" applyFont="1" applyFill="1" applyBorder="1" applyAlignment="1">
      <alignment horizontal="center" vertical="center"/>
    </xf>
    <xf numFmtId="44" fontId="7" fillId="21" borderId="42" xfId="0" applyNumberFormat="1" applyFont="1" applyFill="1" applyBorder="1" applyAlignment="1">
      <alignment horizontal="center" vertical="center"/>
    </xf>
    <xf numFmtId="44" fontId="7" fillId="21" borderId="63" xfId="0" applyNumberFormat="1" applyFont="1" applyFill="1" applyBorder="1" applyAlignment="1">
      <alignment horizontal="center" vertical="center"/>
    </xf>
    <xf numFmtId="44" fontId="7" fillId="21" borderId="86" xfId="0" applyNumberFormat="1" applyFont="1" applyFill="1" applyBorder="1" applyAlignment="1">
      <alignment horizontal="center" vertical="center"/>
    </xf>
    <xf numFmtId="44" fontId="5" fillId="17" borderId="103" xfId="2" applyFont="1" applyFill="1" applyBorder="1" applyAlignment="1">
      <alignment horizontal="center" vertical="center"/>
    </xf>
    <xf numFmtId="44" fontId="7" fillId="17" borderId="52" xfId="2" applyFont="1" applyFill="1" applyBorder="1" applyAlignment="1">
      <alignment horizontal="center" vertical="center"/>
    </xf>
    <xf numFmtId="44" fontId="7" fillId="21" borderId="151" xfId="0" applyNumberFormat="1" applyFont="1" applyFill="1" applyBorder="1" applyAlignment="1">
      <alignment horizontal="center" vertical="center"/>
    </xf>
    <xf numFmtId="44" fontId="7" fillId="17" borderId="115" xfId="2" applyFont="1" applyFill="1" applyBorder="1" applyAlignment="1">
      <alignment horizontal="center" vertical="center"/>
    </xf>
    <xf numFmtId="44" fontId="7" fillId="21" borderId="167" xfId="0" applyNumberFormat="1" applyFont="1" applyFill="1" applyBorder="1" applyAlignment="1">
      <alignment horizontal="center" vertical="center"/>
    </xf>
    <xf numFmtId="44" fontId="7" fillId="21" borderId="149" xfId="0" applyNumberFormat="1" applyFont="1" applyFill="1" applyBorder="1" applyAlignment="1">
      <alignment vertical="center"/>
    </xf>
    <xf numFmtId="44" fontId="7" fillId="21" borderId="106" xfId="0" applyNumberFormat="1" applyFont="1" applyFill="1" applyBorder="1" applyAlignment="1">
      <alignment vertical="center"/>
    </xf>
    <xf numFmtId="44" fontId="7" fillId="21" borderId="106" xfId="0" applyNumberFormat="1" applyFont="1" applyFill="1" applyBorder="1" applyAlignment="1">
      <alignment horizontal="center" vertical="center"/>
    </xf>
    <xf numFmtId="44" fontId="7" fillId="21" borderId="149" xfId="0" applyNumberFormat="1" applyFont="1" applyFill="1" applyBorder="1" applyAlignment="1">
      <alignment horizontal="center" vertical="center"/>
    </xf>
    <xf numFmtId="44" fontId="7" fillId="21" borderId="108" xfId="0" applyNumberFormat="1" applyFont="1" applyFill="1" applyBorder="1" applyAlignment="1">
      <alignment horizontal="center" vertical="center"/>
    </xf>
    <xf numFmtId="2" fontId="11" fillId="17" borderId="35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0" fontId="7" fillId="0" borderId="168" xfId="0" applyFont="1" applyFill="1" applyBorder="1" applyAlignment="1">
      <alignment horizontal="left" vertical="center" wrapText="1"/>
    </xf>
    <xf numFmtId="0" fontId="1" fillId="0" borderId="108" xfId="0" applyFont="1" applyFill="1" applyBorder="1" applyAlignment="1">
      <alignment horizontal="center" vertical="center" wrapText="1"/>
    </xf>
    <xf numFmtId="42" fontId="2" fillId="0" borderId="0" xfId="0" applyNumberFormat="1" applyFont="1" applyFill="1" applyBorder="1" applyAlignment="1">
      <alignment horizontal="left" vertical="top"/>
    </xf>
    <xf numFmtId="42" fontId="4" fillId="20" borderId="70" xfId="0" applyNumberFormat="1" applyFont="1" applyFill="1" applyBorder="1" applyAlignment="1">
      <alignment horizontal="center" vertical="center" wrapText="1"/>
    </xf>
    <xf numFmtId="42" fontId="7" fillId="0" borderId="106" xfId="0" applyNumberFormat="1" applyFont="1" applyFill="1" applyBorder="1" applyAlignment="1">
      <alignment horizontal="center" vertical="center"/>
    </xf>
    <xf numFmtId="42" fontId="7" fillId="0" borderId="42" xfId="0" applyNumberFormat="1" applyFont="1" applyFill="1" applyBorder="1" applyAlignment="1">
      <alignment horizontal="center" vertical="center"/>
    </xf>
    <xf numFmtId="42" fontId="7" fillId="0" borderId="149" xfId="0" applyNumberFormat="1" applyFont="1" applyFill="1" applyBorder="1" applyAlignment="1">
      <alignment horizontal="center" vertical="center"/>
    </xf>
    <xf numFmtId="42" fontId="7" fillId="0" borderId="108" xfId="0" applyNumberFormat="1" applyFont="1" applyFill="1" applyBorder="1" applyAlignment="1">
      <alignment horizontal="center" vertical="center"/>
    </xf>
    <xf numFmtId="42" fontId="7" fillId="0" borderId="167" xfId="0" applyNumberFormat="1" applyFont="1" applyFill="1" applyBorder="1" applyAlignment="1">
      <alignment horizontal="center" vertical="center"/>
    </xf>
    <xf numFmtId="42" fontId="7" fillId="0" borderId="106" xfId="0" applyNumberFormat="1" applyFont="1" applyFill="1" applyBorder="1" applyAlignment="1">
      <alignment vertical="center"/>
    </xf>
    <xf numFmtId="42" fontId="7" fillId="0" borderId="149" xfId="0" applyNumberFormat="1" applyFont="1" applyFill="1" applyBorder="1" applyAlignment="1">
      <alignment vertical="center"/>
    </xf>
    <xf numFmtId="42" fontId="7" fillId="0" borderId="36" xfId="0" applyNumberFormat="1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left" vertical="top"/>
    </xf>
    <xf numFmtId="42" fontId="7" fillId="0" borderId="42" xfId="0" applyNumberFormat="1" applyFont="1" applyFill="1" applyBorder="1" applyAlignment="1">
      <alignment vertical="center"/>
    </xf>
    <xf numFmtId="42" fontId="7" fillId="6" borderId="108" xfId="0" applyNumberFormat="1" applyFont="1" applyFill="1" applyBorder="1" applyAlignment="1">
      <alignment horizontal="center" vertical="center"/>
    </xf>
    <xf numFmtId="44" fontId="7" fillId="21" borderId="73" xfId="0" applyNumberFormat="1" applyFont="1" applyFill="1" applyBorder="1" applyAlignment="1">
      <alignment horizontal="left" vertical="center"/>
    </xf>
    <xf numFmtId="44" fontId="7" fillId="21" borderId="63" xfId="0" applyNumberFormat="1" applyFont="1" applyFill="1" applyBorder="1" applyAlignment="1">
      <alignment horizontal="left" vertical="center"/>
    </xf>
    <xf numFmtId="42" fontId="7" fillId="0" borderId="106" xfId="0" applyNumberFormat="1" applyFont="1" applyFill="1" applyBorder="1" applyAlignment="1">
      <alignment horizontal="left" vertical="center"/>
    </xf>
    <xf numFmtId="44" fontId="7" fillId="21" borderId="73" xfId="0" applyNumberFormat="1" applyFont="1" applyFill="1" applyBorder="1" applyAlignment="1">
      <alignment vertical="center"/>
    </xf>
    <xf numFmtId="44" fontId="7" fillId="21" borderId="63" xfId="0" applyNumberFormat="1" applyFont="1" applyFill="1" applyBorder="1" applyAlignment="1">
      <alignment vertical="center"/>
    </xf>
    <xf numFmtId="42" fontId="7" fillId="0" borderId="145" xfId="0" applyNumberFormat="1" applyFont="1" applyFill="1" applyBorder="1" applyAlignment="1">
      <alignment vertical="center"/>
    </xf>
    <xf numFmtId="42" fontId="5" fillId="0" borderId="167" xfId="0" applyNumberFormat="1" applyFont="1" applyFill="1" applyBorder="1" applyAlignment="1">
      <alignment vertical="center"/>
    </xf>
    <xf numFmtId="42" fontId="7" fillId="0" borderId="108" xfId="0" applyNumberFormat="1" applyFont="1" applyFill="1" applyBorder="1" applyAlignment="1">
      <alignment vertical="center"/>
    </xf>
    <xf numFmtId="42" fontId="7" fillId="0" borderId="167" xfId="0" applyNumberFormat="1" applyFont="1" applyFill="1" applyBorder="1" applyAlignment="1">
      <alignment vertical="center"/>
    </xf>
    <xf numFmtId="44" fontId="5" fillId="21" borderId="167" xfId="0" applyNumberFormat="1" applyFont="1" applyFill="1" applyBorder="1" applyAlignment="1">
      <alignment vertical="center"/>
    </xf>
    <xf numFmtId="44" fontId="5" fillId="21" borderId="108" xfId="0" applyNumberFormat="1" applyFont="1" applyFill="1" applyBorder="1" applyAlignment="1">
      <alignment vertical="center"/>
    </xf>
    <xf numFmtId="0" fontId="7" fillId="21" borderId="106" xfId="0" applyFont="1" applyFill="1" applyBorder="1" applyAlignment="1">
      <alignment horizontal="center" vertical="center"/>
    </xf>
    <xf numFmtId="0" fontId="7" fillId="21" borderId="42" xfId="0" applyFont="1" applyFill="1" applyBorder="1" applyAlignment="1">
      <alignment horizontal="center" vertical="center"/>
    </xf>
    <xf numFmtId="0" fontId="7" fillId="21" borderId="108" xfId="0" applyFont="1" applyFill="1" applyBorder="1" applyAlignment="1">
      <alignment horizontal="center" vertical="center"/>
    </xf>
    <xf numFmtId="42" fontId="5" fillId="0" borderId="106" xfId="0" applyNumberFormat="1" applyFont="1" applyFill="1" applyBorder="1" applyAlignment="1">
      <alignment horizontal="center" vertical="center"/>
    </xf>
    <xf numFmtId="42" fontId="5" fillId="0" borderId="42" xfId="0" applyNumberFormat="1" applyFont="1" applyFill="1" applyBorder="1" applyAlignment="1">
      <alignment horizontal="center" vertical="center"/>
    </xf>
    <xf numFmtId="42" fontId="5" fillId="0" borderId="108" xfId="0" applyNumberFormat="1" applyFont="1" applyFill="1" applyBorder="1" applyAlignment="1">
      <alignment horizontal="center" vertical="center"/>
    </xf>
    <xf numFmtId="2" fontId="11" fillId="17" borderId="52" xfId="0" applyNumberFormat="1" applyFont="1" applyFill="1" applyBorder="1" applyAlignment="1">
      <alignment horizontal="center" vertical="center" wrapText="1"/>
    </xf>
    <xf numFmtId="2" fontId="11" fillId="17" borderId="53" xfId="0" applyNumberFormat="1" applyFont="1" applyFill="1" applyBorder="1" applyAlignment="1">
      <alignment horizontal="center" vertical="center" wrapText="1"/>
    </xf>
    <xf numFmtId="2" fontId="11" fillId="17" borderId="27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left" vertical="top"/>
    </xf>
    <xf numFmtId="0" fontId="7" fillId="0" borderId="53" xfId="0" applyFont="1" applyFill="1" applyBorder="1" applyAlignment="1">
      <alignment horizontal="left" vertical="top"/>
    </xf>
    <xf numFmtId="3" fontId="7" fillId="21" borderId="151" xfId="0" applyNumberFormat="1" applyFont="1" applyFill="1" applyBorder="1" applyAlignment="1">
      <alignment horizontal="center" vertical="center"/>
    </xf>
    <xf numFmtId="169" fontId="7" fillId="21" borderId="151" xfId="2" applyNumberFormat="1" applyFont="1" applyFill="1" applyBorder="1" applyAlignment="1">
      <alignment horizontal="center" vertical="center"/>
    </xf>
    <xf numFmtId="169" fontId="7" fillId="21" borderId="86" xfId="2" applyNumberFormat="1" applyFont="1" applyFill="1" applyBorder="1" applyAlignment="1">
      <alignment horizontal="center" vertical="center"/>
    </xf>
    <xf numFmtId="2" fontId="7" fillId="17" borderId="49" xfId="0" applyNumberFormat="1" applyFont="1" applyFill="1" applyBorder="1" applyAlignment="1">
      <alignment horizontal="center" vertical="center"/>
    </xf>
    <xf numFmtId="2" fontId="7" fillId="17" borderId="52" xfId="0" applyNumberFormat="1" applyFont="1" applyFill="1" applyBorder="1" applyAlignment="1">
      <alignment horizontal="center" vertical="center"/>
    </xf>
    <xf numFmtId="169" fontId="5" fillId="21" borderId="112" xfId="2" applyNumberFormat="1" applyFont="1" applyFill="1" applyBorder="1" applyAlignment="1">
      <alignment horizontal="center" vertical="center" wrapText="1"/>
    </xf>
    <xf numFmtId="44" fontId="7" fillId="21" borderId="37" xfId="0" applyNumberFormat="1" applyFont="1" applyFill="1" applyBorder="1" applyAlignment="1">
      <alignment horizontal="center" vertical="center"/>
    </xf>
    <xf numFmtId="0" fontId="7" fillId="21" borderId="63" xfId="0" applyFont="1" applyFill="1" applyBorder="1" applyAlignment="1">
      <alignment horizontal="center" vertical="center"/>
    </xf>
    <xf numFmtId="0" fontId="7" fillId="21" borderId="86" xfId="0" applyFont="1" applyFill="1" applyBorder="1" applyAlignment="1">
      <alignment horizontal="center" vertical="center"/>
    </xf>
    <xf numFmtId="0" fontId="7" fillId="21" borderId="73" xfId="0" applyFont="1" applyFill="1" applyBorder="1" applyAlignment="1">
      <alignment horizontal="center" vertical="center"/>
    </xf>
    <xf numFmtId="42" fontId="7" fillId="6" borderId="42" xfId="0" applyNumberFormat="1" applyFont="1" applyFill="1" applyBorder="1" applyAlignment="1">
      <alignment horizontal="center" vertical="center"/>
    </xf>
    <xf numFmtId="0" fontId="5" fillId="0" borderId="163" xfId="0" applyFont="1" applyFill="1" applyBorder="1" applyAlignment="1">
      <alignment horizontal="center" vertical="center" wrapText="1"/>
    </xf>
    <xf numFmtId="0" fontId="5" fillId="0" borderId="129" xfId="0" applyFont="1" applyFill="1" applyBorder="1" applyAlignment="1">
      <alignment horizontal="center" vertical="center" wrapText="1"/>
    </xf>
    <xf numFmtId="0" fontId="4" fillId="0" borderId="163" xfId="0" applyFont="1" applyFill="1" applyBorder="1" applyAlignment="1">
      <alignment horizontal="center" vertical="center" wrapText="1"/>
    </xf>
    <xf numFmtId="44" fontId="7" fillId="21" borderId="138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top"/>
    </xf>
    <xf numFmtId="44" fontId="7" fillId="21" borderId="42" xfId="0" applyNumberFormat="1" applyFont="1" applyFill="1" applyBorder="1" applyAlignment="1">
      <alignment vertical="center"/>
    </xf>
    <xf numFmtId="0" fontId="5" fillId="0" borderId="126" xfId="0" applyFont="1" applyFill="1" applyBorder="1" applyAlignment="1">
      <alignment horizontal="center" vertical="center" wrapText="1"/>
    </xf>
    <xf numFmtId="0" fontId="17" fillId="0" borderId="156" xfId="0" applyFont="1" applyFill="1" applyBorder="1" applyAlignment="1">
      <alignment horizontal="center" vertical="center" wrapText="1"/>
    </xf>
    <xf numFmtId="42" fontId="7" fillId="0" borderId="124" xfId="0" applyNumberFormat="1" applyFont="1" applyFill="1" applyBorder="1" applyAlignment="1">
      <alignment horizontal="center" vertical="center"/>
    </xf>
    <xf numFmtId="44" fontId="7" fillId="21" borderId="124" xfId="0" applyNumberFormat="1" applyFont="1" applyFill="1" applyBorder="1" applyAlignment="1">
      <alignment horizontal="center" vertical="center"/>
    </xf>
    <xf numFmtId="0" fontId="7" fillId="21" borderId="150" xfId="0" applyFont="1" applyFill="1" applyBorder="1" applyAlignment="1">
      <alignment horizontal="center" vertical="center"/>
    </xf>
    <xf numFmtId="44" fontId="7" fillId="21" borderId="88" xfId="0" applyNumberFormat="1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 wrapText="1"/>
    </xf>
    <xf numFmtId="44" fontId="5" fillId="17" borderId="30" xfId="2" applyFont="1" applyFill="1" applyBorder="1" applyAlignment="1">
      <alignment horizontal="center" vertical="center"/>
    </xf>
    <xf numFmtId="6" fontId="7" fillId="21" borderId="108" xfId="0" applyNumberFormat="1" applyFont="1" applyFill="1" applyBorder="1" applyAlignment="1">
      <alignment horizontal="center" vertical="center"/>
    </xf>
    <xf numFmtId="0" fontId="7" fillId="21" borderId="86" xfId="0" applyFont="1" applyFill="1" applyBorder="1" applyAlignment="1">
      <alignment horizontal="left" vertical="top"/>
    </xf>
    <xf numFmtId="0" fontId="17" fillId="0" borderId="62" xfId="0" applyFont="1" applyFill="1" applyBorder="1" applyAlignment="1">
      <alignment horizontal="center" vertical="center" wrapText="1"/>
    </xf>
    <xf numFmtId="44" fontId="5" fillId="17" borderId="100" xfId="2" applyFont="1" applyFill="1" applyBorder="1" applyAlignment="1">
      <alignment horizontal="center" vertical="center"/>
    </xf>
    <xf numFmtId="0" fontId="24" fillId="0" borderId="126" xfId="0" applyFont="1" applyFill="1" applyBorder="1" applyAlignment="1">
      <alignment horizontal="center" vertical="center" wrapText="1"/>
    </xf>
    <xf numFmtId="0" fontId="24" fillId="0" borderId="83" xfId="0" applyFont="1" applyFill="1" applyBorder="1" applyAlignment="1">
      <alignment horizontal="left" vertical="center" wrapText="1" indent="3"/>
    </xf>
    <xf numFmtId="0" fontId="7" fillId="0" borderId="7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111" xfId="0" applyFont="1" applyFill="1" applyBorder="1" applyAlignment="1">
      <alignment horizontal="center" vertical="center" wrapText="1"/>
    </xf>
    <xf numFmtId="0" fontId="17" fillId="0" borderId="169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left" vertical="center" wrapText="1"/>
    </xf>
    <xf numFmtId="0" fontId="2" fillId="0" borderId="170" xfId="0" applyFont="1" applyFill="1" applyBorder="1" applyAlignment="1">
      <alignment horizontal="center" vertical="center" wrapText="1"/>
    </xf>
    <xf numFmtId="0" fontId="17" fillId="0" borderId="13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4" fontId="5" fillId="21" borderId="145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 wrapText="1"/>
    </xf>
    <xf numFmtId="44" fontId="7" fillId="17" borderId="0" xfId="2" applyFont="1" applyFill="1" applyBorder="1" applyAlignment="1">
      <alignment horizontal="center" vertical="center"/>
    </xf>
    <xf numFmtId="0" fontId="4" fillId="0" borderId="157" xfId="0" applyFont="1" applyFill="1" applyBorder="1" applyAlignment="1">
      <alignment horizontal="center" vertical="top" wrapText="1"/>
    </xf>
    <xf numFmtId="0" fontId="17" fillId="0" borderId="171" xfId="0" applyFont="1" applyFill="1" applyBorder="1" applyAlignment="1">
      <alignment horizontal="center" vertical="center" wrapText="1"/>
    </xf>
    <xf numFmtId="42" fontId="7" fillId="0" borderId="42" xfId="0" applyNumberFormat="1" applyFont="1" applyFill="1" applyBorder="1" applyAlignment="1">
      <alignment horizontal="left" vertical="center"/>
    </xf>
    <xf numFmtId="2" fontId="7" fillId="17" borderId="42" xfId="0" applyNumberFormat="1" applyFont="1" applyFill="1" applyBorder="1" applyAlignment="1">
      <alignment horizontal="center" vertical="center"/>
    </xf>
    <xf numFmtId="166" fontId="5" fillId="17" borderId="42" xfId="1" applyNumberFormat="1" applyFont="1" applyFill="1" applyBorder="1" applyAlignment="1">
      <alignment horizontal="center" vertical="center"/>
    </xf>
    <xf numFmtId="42" fontId="5" fillId="6" borderId="71" xfId="0" applyNumberFormat="1" applyFont="1" applyFill="1" applyBorder="1" applyAlignment="1">
      <alignment horizontal="center" vertical="center" wrapText="1"/>
    </xf>
    <xf numFmtId="42" fontId="5" fillId="6" borderId="89" xfId="0" applyNumberFormat="1" applyFont="1" applyFill="1" applyBorder="1" applyAlignment="1">
      <alignment horizontal="center" vertical="center" wrapText="1"/>
    </xf>
    <xf numFmtId="42" fontId="5" fillId="6" borderId="150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169" fontId="5" fillId="6" borderId="71" xfId="2" applyNumberFormat="1" applyFont="1" applyFill="1" applyBorder="1" applyAlignment="1">
      <alignment horizontal="center" vertical="center" wrapText="1"/>
    </xf>
    <xf numFmtId="169" fontId="5" fillId="6" borderId="89" xfId="2" applyNumberFormat="1" applyFont="1" applyFill="1" applyBorder="1" applyAlignment="1">
      <alignment horizontal="center" vertical="center" wrapText="1"/>
    </xf>
    <xf numFmtId="169" fontId="5" fillId="6" borderId="150" xfId="2" applyNumberFormat="1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42" fontId="5" fillId="6" borderId="70" xfId="0" applyNumberFormat="1" applyFont="1" applyFill="1" applyBorder="1" applyAlignment="1">
      <alignment horizontal="center" vertical="center" wrapText="1"/>
    </xf>
    <xf numFmtId="42" fontId="5" fillId="6" borderId="145" xfId="0" applyNumberFormat="1" applyFont="1" applyFill="1" applyBorder="1" applyAlignment="1">
      <alignment horizontal="center" vertical="center" wrapText="1"/>
    </xf>
    <xf numFmtId="42" fontId="5" fillId="6" borderId="124" xfId="0" applyNumberFormat="1" applyFont="1" applyFill="1" applyBorder="1" applyAlignment="1">
      <alignment horizontal="center" vertical="center" wrapText="1"/>
    </xf>
    <xf numFmtId="42" fontId="7" fillId="6" borderId="149" xfId="2" applyNumberFormat="1" applyFont="1" applyFill="1" applyBorder="1" applyAlignment="1">
      <alignment horizontal="center" vertical="center" wrapText="1"/>
    </xf>
    <xf numFmtId="42" fontId="7" fillId="6" borderId="145" xfId="2" applyNumberFormat="1" applyFont="1" applyFill="1" applyBorder="1" applyAlignment="1">
      <alignment horizontal="center" vertical="center" wrapText="1"/>
    </xf>
    <xf numFmtId="42" fontId="7" fillId="6" borderId="167" xfId="2" applyNumberFormat="1" applyFont="1" applyFill="1" applyBorder="1" applyAlignment="1">
      <alignment horizontal="center" vertical="center" wrapText="1"/>
    </xf>
    <xf numFmtId="42" fontId="7" fillId="6" borderId="70" xfId="0" applyNumberFormat="1" applyFont="1" applyFill="1" applyBorder="1" applyAlignment="1">
      <alignment horizontal="center" vertical="center" wrapText="1"/>
    </xf>
    <xf numFmtId="42" fontId="7" fillId="6" borderId="145" xfId="0" applyNumberFormat="1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5" fillId="6" borderId="70" xfId="0" applyFont="1" applyFill="1" applyBorder="1" applyAlignment="1">
      <alignment horizontal="center" vertical="center" wrapText="1"/>
    </xf>
    <xf numFmtId="0" fontId="5" fillId="6" borderId="145" xfId="0" applyFont="1" applyFill="1" applyBorder="1" applyAlignment="1">
      <alignment horizontal="center" vertical="center" wrapText="1"/>
    </xf>
    <xf numFmtId="0" fontId="5" fillId="6" borderId="71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7" fillId="6" borderId="70" xfId="0" applyFont="1" applyFill="1" applyBorder="1" applyAlignment="1">
      <alignment horizontal="center" vertical="center" wrapText="1"/>
    </xf>
    <xf numFmtId="0" fontId="7" fillId="6" borderId="145" xfId="0" applyFont="1" applyFill="1" applyBorder="1" applyAlignment="1">
      <alignment horizontal="center" vertical="center" wrapText="1"/>
    </xf>
    <xf numFmtId="0" fontId="7" fillId="6" borderId="124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5" fillId="6" borderId="149" xfId="0" applyFont="1" applyFill="1" applyBorder="1" applyAlignment="1">
      <alignment horizontal="center" vertical="center" wrapText="1"/>
    </xf>
    <xf numFmtId="0" fontId="5" fillId="6" borderId="124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top" wrapText="1"/>
    </xf>
    <xf numFmtId="0" fontId="5" fillId="3" borderId="57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69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top" wrapText="1" indent="1"/>
    </xf>
    <xf numFmtId="0" fontId="7" fillId="2" borderId="51" xfId="0" applyFont="1" applyFill="1" applyBorder="1" applyAlignment="1">
      <alignment horizontal="left" vertical="top" wrapText="1" indent="1"/>
    </xf>
    <xf numFmtId="0" fontId="4" fillId="4" borderId="49" xfId="0" applyFont="1" applyFill="1" applyBorder="1" applyAlignment="1">
      <alignment horizontal="center" vertical="top" wrapText="1"/>
    </xf>
    <xf numFmtId="0" fontId="4" fillId="4" borderId="51" xfId="0" applyFont="1" applyFill="1" applyBorder="1" applyAlignment="1">
      <alignment horizontal="center" vertical="top" wrapText="1"/>
    </xf>
    <xf numFmtId="0" fontId="4" fillId="5" borderId="68" xfId="0" applyFont="1" applyFill="1" applyBorder="1" applyAlignment="1">
      <alignment horizontal="center" vertical="top" wrapText="1"/>
    </xf>
    <xf numFmtId="0" fontId="4" fillId="5" borderId="69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top" wrapText="1"/>
    </xf>
    <xf numFmtId="0" fontId="4" fillId="5" borderId="34" xfId="0" applyFont="1" applyFill="1" applyBorder="1" applyAlignment="1">
      <alignment horizontal="center" vertical="top" wrapText="1"/>
    </xf>
    <xf numFmtId="0" fontId="4" fillId="4" borderId="121" xfId="0" applyFont="1" applyFill="1" applyBorder="1" applyAlignment="1">
      <alignment horizontal="center" vertical="top" wrapText="1"/>
    </xf>
    <xf numFmtId="0" fontId="4" fillId="4" borderId="48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left" vertical="top" wrapText="1" indent="1"/>
    </xf>
    <xf numFmtId="0" fontId="7" fillId="2" borderId="48" xfId="0" applyFont="1" applyFill="1" applyBorder="1" applyAlignment="1">
      <alignment horizontal="left" vertical="top" wrapText="1" indent="1"/>
    </xf>
    <xf numFmtId="0" fontId="4" fillId="2" borderId="12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7" fillId="6" borderId="71" xfId="0" applyFont="1" applyFill="1" applyBorder="1" applyAlignment="1">
      <alignment horizontal="center" vertical="center" wrapText="1"/>
    </xf>
    <xf numFmtId="0" fontId="7" fillId="6" borderId="89" xfId="0" applyFont="1" applyFill="1" applyBorder="1" applyAlignment="1">
      <alignment horizontal="center" vertical="center" wrapText="1"/>
    </xf>
    <xf numFmtId="0" fontId="7" fillId="6" borderId="15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wrapText="1"/>
    </xf>
    <xf numFmtId="0" fontId="5" fillId="3" borderId="55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5" fillId="6" borderId="15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left" vertical="top" wrapText="1" indent="1"/>
    </xf>
    <xf numFmtId="0" fontId="4" fillId="6" borderId="44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top" wrapText="1"/>
    </xf>
    <xf numFmtId="0" fontId="7" fillId="0" borderId="55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left" wrapText="1"/>
    </xf>
    <xf numFmtId="0" fontId="7" fillId="2" borderId="34" xfId="0" applyFont="1" applyFill="1" applyBorder="1" applyAlignment="1">
      <alignment horizontal="left" wrapText="1"/>
    </xf>
    <xf numFmtId="0" fontId="7" fillId="2" borderId="48" xfId="0" applyFont="1" applyFill="1" applyBorder="1" applyAlignment="1">
      <alignment horizontal="left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138" xfId="0" applyFont="1" applyFill="1" applyBorder="1" applyAlignment="1">
      <alignment horizontal="center" vertical="center" wrapText="1"/>
    </xf>
    <xf numFmtId="0" fontId="4" fillId="5" borderId="137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11" fillId="6" borderId="72" xfId="0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 wrapText="1"/>
    </xf>
    <xf numFmtId="0" fontId="11" fillId="6" borderId="7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top" wrapText="1"/>
    </xf>
    <xf numFmtId="0" fontId="5" fillId="6" borderId="72" xfId="0" applyFont="1" applyFill="1" applyBorder="1" applyAlignment="1">
      <alignment horizontal="center" vertical="center" wrapText="1"/>
    </xf>
    <xf numFmtId="0" fontId="5" fillId="6" borderId="75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5" borderId="82" xfId="0" applyFont="1" applyFill="1" applyBorder="1" applyAlignment="1">
      <alignment horizontal="center" vertical="center" wrapText="1"/>
    </xf>
    <xf numFmtId="0" fontId="10" fillId="14" borderId="35" xfId="0" applyFont="1" applyFill="1" applyBorder="1" applyAlignment="1">
      <alignment horizontal="center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left" vertical="top" wrapText="1" indent="1"/>
    </xf>
    <xf numFmtId="0" fontId="2" fillId="2" borderId="51" xfId="0" applyFont="1" applyFill="1" applyBorder="1" applyAlignment="1">
      <alignment horizontal="left" vertical="top" wrapText="1" indent="1"/>
    </xf>
    <xf numFmtId="0" fontId="10" fillId="0" borderId="2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top" wrapText="1" indent="1"/>
    </xf>
    <xf numFmtId="0" fontId="2" fillId="2" borderId="34" xfId="0" applyFont="1" applyFill="1" applyBorder="1" applyAlignment="1">
      <alignment horizontal="left" vertical="top" wrapText="1" indent="1"/>
    </xf>
    <xf numFmtId="0" fontId="2" fillId="0" borderId="59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2" fillId="0" borderId="64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left" wrapText="1"/>
    </xf>
    <xf numFmtId="0" fontId="2" fillId="2" borderId="47" xfId="0" applyFont="1" applyFill="1" applyBorder="1" applyAlignment="1">
      <alignment horizontal="left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left" vertical="center" wrapText="1" indent="1"/>
    </xf>
    <xf numFmtId="0" fontId="5" fillId="0" borderId="62" xfId="0" applyFont="1" applyFill="1" applyBorder="1" applyAlignment="1">
      <alignment horizontal="left" vertical="center" wrapText="1" indent="1"/>
    </xf>
    <xf numFmtId="0" fontId="5" fillId="0" borderId="64" xfId="0" applyFont="1" applyFill="1" applyBorder="1" applyAlignment="1">
      <alignment horizontal="left" vertical="center" wrapText="1" inden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12" borderId="46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2" borderId="69" xfId="0" applyFont="1" applyFill="1" applyBorder="1" applyAlignment="1">
      <alignment horizontal="left" vertical="top" wrapText="1" indent="1"/>
    </xf>
    <xf numFmtId="0" fontId="4" fillId="4" borderId="68" xfId="0" applyFont="1" applyFill="1" applyBorder="1" applyAlignment="1">
      <alignment horizontal="left" vertical="top" wrapText="1" indent="1"/>
    </xf>
    <xf numFmtId="0" fontId="2" fillId="4" borderId="69" xfId="0" applyFont="1" applyFill="1" applyBorder="1" applyAlignment="1">
      <alignment horizontal="left" vertical="top" wrapText="1" indent="1"/>
    </xf>
    <xf numFmtId="0" fontId="4" fillId="4" borderId="33" xfId="0" applyFont="1" applyFill="1" applyBorder="1" applyAlignment="1">
      <alignment horizontal="left" vertical="top" wrapText="1" indent="1"/>
    </xf>
    <xf numFmtId="0" fontId="2" fillId="4" borderId="34" xfId="0" applyFont="1" applyFill="1" applyBorder="1" applyAlignment="1">
      <alignment horizontal="left" vertical="top" wrapText="1" inden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left" vertical="center" wrapText="1" indent="2"/>
    </xf>
    <xf numFmtId="0" fontId="5" fillId="0" borderId="64" xfId="0" applyFont="1" applyFill="1" applyBorder="1" applyAlignment="1">
      <alignment horizontal="left" vertical="center" wrapText="1" indent="2"/>
    </xf>
    <xf numFmtId="0" fontId="5" fillId="0" borderId="59" xfId="0" applyFont="1" applyFill="1" applyBorder="1" applyAlignment="1">
      <alignment horizontal="left" vertical="center" wrapText="1" indent="4"/>
    </xf>
    <xf numFmtId="0" fontId="5" fillId="0" borderId="62" xfId="0" applyFont="1" applyFill="1" applyBorder="1" applyAlignment="1">
      <alignment horizontal="left" vertical="center" wrapText="1" indent="4"/>
    </xf>
    <xf numFmtId="0" fontId="5" fillId="0" borderId="64" xfId="0" applyFont="1" applyFill="1" applyBorder="1" applyAlignment="1">
      <alignment horizontal="left" vertical="center" wrapText="1" indent="4"/>
    </xf>
    <xf numFmtId="0" fontId="5" fillId="0" borderId="62" xfId="0" applyFont="1" applyFill="1" applyBorder="1" applyAlignment="1">
      <alignment horizontal="left" vertical="center" wrapText="1" indent="2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I92"/>
  <sheetViews>
    <sheetView showGridLines="0" tabSelected="1" workbookViewId="0">
      <pane ySplit="2" topLeftCell="A76" activePane="bottomLeft" state="frozen"/>
      <selection pane="bottomLeft" activeCell="A78" sqref="A78:A82"/>
    </sheetView>
  </sheetViews>
  <sheetFormatPr defaultColWidth="9.33203125" defaultRowHeight="12.75" x14ac:dyDescent="0.2"/>
  <cols>
    <col min="1" max="1" width="23.33203125" style="357" customWidth="1"/>
    <col min="2" max="2" width="40.33203125" style="1" bestFit="1" customWidth="1"/>
    <col min="3" max="3" width="41.33203125" style="1" customWidth="1"/>
    <col min="4" max="4" width="1.33203125" style="417" customWidth="1"/>
    <col min="5" max="5" width="16.83203125" style="970" customWidth="1"/>
    <col min="6" max="6" width="14.5" style="1" customWidth="1"/>
    <col min="7" max="7" width="1.83203125" style="417" customWidth="1"/>
    <col min="8" max="8" width="15.6640625" style="1" customWidth="1"/>
    <col min="9" max="9" width="14.5" style="1" customWidth="1"/>
    <col min="10" max="16384" width="9.33203125" style="1"/>
  </cols>
  <sheetData>
    <row r="1" spans="1:9" ht="13.5" thickBot="1" x14ac:dyDescent="0.25"/>
    <row r="2" spans="1:9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927"/>
      <c r="E2" s="971" t="s">
        <v>196</v>
      </c>
      <c r="F2" s="924" t="s">
        <v>200</v>
      </c>
      <c r="G2" s="512"/>
      <c r="H2" s="922" t="s">
        <v>199</v>
      </c>
      <c r="I2" s="922" t="s">
        <v>200</v>
      </c>
    </row>
    <row r="3" spans="1:9" s="25" customFormat="1" ht="33.75" customHeight="1" x14ac:dyDescent="0.2">
      <c r="A3" s="1069" t="s">
        <v>9</v>
      </c>
      <c r="B3" s="759" t="s">
        <v>82</v>
      </c>
      <c r="C3" s="513"/>
      <c r="D3" s="948"/>
      <c r="E3" s="972">
        <v>8838</v>
      </c>
      <c r="F3" s="952">
        <v>49.1</v>
      </c>
      <c r="G3" s="517"/>
      <c r="H3" s="985">
        <v>16722</v>
      </c>
      <c r="I3" s="983">
        <v>92.9</v>
      </c>
    </row>
    <row r="4" spans="1:9" s="25" customFormat="1" ht="34.5" customHeight="1" x14ac:dyDescent="0.2">
      <c r="A4" s="1070"/>
      <c r="B4" s="760" t="s">
        <v>85</v>
      </c>
      <c r="C4" s="519"/>
      <c r="D4" s="949"/>
      <c r="E4" s="973">
        <v>9432</v>
      </c>
      <c r="F4" s="954">
        <v>52.4</v>
      </c>
      <c r="G4" s="523"/>
      <c r="H4" s="1050">
        <v>18000</v>
      </c>
      <c r="I4" s="984">
        <v>100</v>
      </c>
    </row>
    <row r="5" spans="1:9" s="25" customFormat="1" ht="34.5" customHeight="1" x14ac:dyDescent="0.25">
      <c r="A5" s="1070"/>
      <c r="B5" s="772" t="s">
        <v>224</v>
      </c>
      <c r="C5" s="524"/>
      <c r="D5" s="949"/>
      <c r="E5" s="973">
        <v>10575</v>
      </c>
      <c r="F5" s="954">
        <v>58.75</v>
      </c>
      <c r="G5" s="523"/>
      <c r="H5" s="1050">
        <v>18000</v>
      </c>
      <c r="I5" s="984">
        <v>100</v>
      </c>
    </row>
    <row r="6" spans="1:9" s="25" customFormat="1" ht="34.5" customHeight="1" x14ac:dyDescent="0.2">
      <c r="A6" s="1070"/>
      <c r="B6" s="772" t="s">
        <v>225</v>
      </c>
      <c r="C6" s="525"/>
      <c r="D6" s="949"/>
      <c r="E6" s="973">
        <v>10575</v>
      </c>
      <c r="F6" s="954">
        <v>58.75</v>
      </c>
      <c r="G6" s="523"/>
      <c r="H6" s="1050">
        <v>18000</v>
      </c>
      <c r="I6" s="984">
        <v>100</v>
      </c>
    </row>
    <row r="7" spans="1:9" s="25" customFormat="1" ht="37.5" customHeight="1" thickBot="1" x14ac:dyDescent="0.3">
      <c r="A7" s="1071"/>
      <c r="B7" s="1043" t="s">
        <v>226</v>
      </c>
      <c r="C7" s="528"/>
      <c r="D7" s="949"/>
      <c r="E7" s="973">
        <v>12384</v>
      </c>
      <c r="F7" s="954">
        <v>68.8</v>
      </c>
      <c r="G7" s="523"/>
      <c r="H7" s="1050">
        <v>19980</v>
      </c>
      <c r="I7" s="984">
        <v>111</v>
      </c>
    </row>
    <row r="8" spans="1:9" s="25" customFormat="1" ht="36" customHeight="1" x14ac:dyDescent="0.25">
      <c r="A8" s="1069" t="s">
        <v>180</v>
      </c>
      <c r="B8" s="764" t="s">
        <v>121</v>
      </c>
      <c r="C8" s="535"/>
      <c r="D8" s="948"/>
      <c r="E8" s="972">
        <v>7560</v>
      </c>
      <c r="F8" s="952">
        <v>42</v>
      </c>
      <c r="G8" s="517"/>
      <c r="H8" s="972">
        <v>16074</v>
      </c>
      <c r="I8" s="952">
        <v>89.3</v>
      </c>
    </row>
    <row r="9" spans="1:9" s="25" customFormat="1" ht="51.75" customHeight="1" x14ac:dyDescent="0.2">
      <c r="A9" s="1070"/>
      <c r="B9" s="765" t="s">
        <v>169</v>
      </c>
      <c r="C9" s="473" t="s">
        <v>170</v>
      </c>
      <c r="D9" s="956"/>
      <c r="E9" s="973">
        <v>7560</v>
      </c>
      <c r="F9" s="954">
        <v>42</v>
      </c>
      <c r="G9" s="538"/>
      <c r="H9" s="973">
        <v>7560</v>
      </c>
      <c r="I9" s="954">
        <v>42</v>
      </c>
    </row>
    <row r="10" spans="1:9" s="25" customFormat="1" ht="33.75" customHeight="1" x14ac:dyDescent="0.25">
      <c r="A10" s="1070"/>
      <c r="B10" s="778" t="s">
        <v>122</v>
      </c>
      <c r="C10" s="539"/>
      <c r="D10" s="957"/>
      <c r="E10" s="973">
        <v>7560</v>
      </c>
      <c r="F10" s="954">
        <v>42</v>
      </c>
      <c r="G10" s="543"/>
      <c r="H10" s="973">
        <v>16074</v>
      </c>
      <c r="I10" s="954">
        <v>89.3</v>
      </c>
    </row>
    <row r="11" spans="1:9" s="25" customFormat="1" ht="34.5" customHeight="1" thickBot="1" x14ac:dyDescent="0.3">
      <c r="A11" s="1070"/>
      <c r="B11" s="762" t="s">
        <v>123</v>
      </c>
      <c r="C11" s="544"/>
      <c r="D11" s="949"/>
      <c r="E11" s="975">
        <v>7560</v>
      </c>
      <c r="F11" s="955">
        <v>42</v>
      </c>
      <c r="G11" s="523"/>
      <c r="H11" s="973">
        <v>16074</v>
      </c>
      <c r="I11" s="954">
        <v>89.3</v>
      </c>
    </row>
    <row r="12" spans="1:9" s="25" customFormat="1" ht="34.5" hidden="1" customHeight="1" thickBot="1" x14ac:dyDescent="0.3">
      <c r="A12" s="1070"/>
      <c r="B12" s="1034" t="s">
        <v>211</v>
      </c>
      <c r="C12" s="545"/>
      <c r="D12" s="957"/>
      <c r="E12" s="976"/>
      <c r="F12" s="1027">
        <v>0</v>
      </c>
      <c r="G12" s="543"/>
      <c r="H12" s="976"/>
      <c r="I12" s="1027">
        <v>0</v>
      </c>
    </row>
    <row r="13" spans="1:9" s="25" customFormat="1" ht="45" hidden="1" customHeight="1" thickBot="1" x14ac:dyDescent="0.25">
      <c r="A13" s="1071"/>
      <c r="B13" s="1035" t="s">
        <v>212</v>
      </c>
      <c r="C13" s="547"/>
      <c r="D13" s="950"/>
      <c r="E13" s="975"/>
      <c r="F13" s="955">
        <v>0</v>
      </c>
      <c r="G13" s="533"/>
      <c r="H13" s="975"/>
      <c r="I13" s="955">
        <v>0</v>
      </c>
    </row>
    <row r="14" spans="1:9" s="25" customFormat="1" ht="45.75" customHeight="1" x14ac:dyDescent="0.2">
      <c r="A14" s="1069" t="s">
        <v>187</v>
      </c>
      <c r="B14" s="770" t="s">
        <v>110</v>
      </c>
      <c r="C14" s="549"/>
      <c r="D14" s="948"/>
      <c r="E14" s="976">
        <v>8838</v>
      </c>
      <c r="F14" s="960">
        <v>49.1</v>
      </c>
      <c r="G14" s="517"/>
      <c r="H14" s="972">
        <v>16722</v>
      </c>
      <c r="I14" s="952">
        <v>92.9</v>
      </c>
    </row>
    <row r="15" spans="1:9" s="25" customFormat="1" ht="34.5" customHeight="1" x14ac:dyDescent="0.25">
      <c r="A15" s="1070"/>
      <c r="B15" s="771" t="s">
        <v>111</v>
      </c>
      <c r="C15" s="524"/>
      <c r="D15" s="949"/>
      <c r="E15" s="976">
        <v>8838</v>
      </c>
      <c r="F15" s="960">
        <v>49.1</v>
      </c>
      <c r="G15" s="523"/>
      <c r="H15" s="973">
        <v>16722</v>
      </c>
      <c r="I15" s="954">
        <v>92.9</v>
      </c>
    </row>
    <row r="16" spans="1:9" s="25" customFormat="1" ht="30.75" customHeight="1" x14ac:dyDescent="0.25">
      <c r="A16" s="1070"/>
      <c r="B16" s="771" t="s">
        <v>112</v>
      </c>
      <c r="C16" s="524"/>
      <c r="D16" s="957"/>
      <c r="E16" s="976">
        <v>8838</v>
      </c>
      <c r="F16" s="960">
        <v>49.1</v>
      </c>
      <c r="G16" s="543"/>
      <c r="H16" s="973">
        <v>16722</v>
      </c>
      <c r="I16" s="954">
        <v>92.9</v>
      </c>
    </row>
    <row r="17" spans="1:9" s="25" customFormat="1" ht="33.75" customHeight="1" x14ac:dyDescent="0.25">
      <c r="A17" s="1070"/>
      <c r="B17" s="761" t="s">
        <v>114</v>
      </c>
      <c r="C17" s="524"/>
      <c r="D17" s="949"/>
      <c r="E17" s="976">
        <v>8838</v>
      </c>
      <c r="F17" s="960">
        <v>49.1</v>
      </c>
      <c r="G17" s="523"/>
      <c r="H17" s="973">
        <v>16722</v>
      </c>
      <c r="I17" s="954">
        <v>92.9</v>
      </c>
    </row>
    <row r="18" spans="1:9" s="25" customFormat="1" ht="33.75" customHeight="1" x14ac:dyDescent="0.2">
      <c r="A18" s="1070"/>
      <c r="B18" s="773" t="s">
        <v>108</v>
      </c>
      <c r="C18" s="1041"/>
      <c r="D18" s="959"/>
      <c r="E18" s="976">
        <v>8838</v>
      </c>
      <c r="F18" s="960">
        <v>49.1</v>
      </c>
      <c r="G18" s="523"/>
      <c r="H18" s="973">
        <v>16722</v>
      </c>
      <c r="I18" s="954">
        <v>92.9</v>
      </c>
    </row>
    <row r="19" spans="1:9" s="25" customFormat="1" ht="39.75" customHeight="1" x14ac:dyDescent="0.2">
      <c r="A19" s="1070"/>
      <c r="B19" s="775" t="s">
        <v>115</v>
      </c>
      <c r="C19" s="551"/>
      <c r="D19" s="949"/>
      <c r="E19" s="976">
        <v>8838</v>
      </c>
      <c r="F19" s="960">
        <v>49.1</v>
      </c>
      <c r="G19" s="523"/>
      <c r="H19" s="973">
        <v>16722</v>
      </c>
      <c r="I19" s="954">
        <v>92.9</v>
      </c>
    </row>
    <row r="20" spans="1:9" s="25" customFormat="1" ht="44.25" customHeight="1" x14ac:dyDescent="0.2">
      <c r="A20" s="1070"/>
      <c r="B20" s="775" t="s">
        <v>138</v>
      </c>
      <c r="C20" s="551"/>
      <c r="D20" s="949"/>
      <c r="E20" s="976">
        <v>8838</v>
      </c>
      <c r="F20" s="960">
        <v>49.1</v>
      </c>
      <c r="G20" s="523"/>
      <c r="H20" s="973">
        <v>16722</v>
      </c>
      <c r="I20" s="954">
        <v>92.9</v>
      </c>
    </row>
    <row r="21" spans="1:9" s="25" customFormat="1" ht="44.25" customHeight="1" x14ac:dyDescent="0.2">
      <c r="A21" s="1070"/>
      <c r="B21" s="815" t="s">
        <v>116</v>
      </c>
      <c r="C21" s="816"/>
      <c r="D21" s="949"/>
      <c r="E21" s="976">
        <v>8838</v>
      </c>
      <c r="F21" s="960">
        <v>49.1</v>
      </c>
      <c r="G21" s="523"/>
      <c r="H21" s="973">
        <v>16722</v>
      </c>
      <c r="I21" s="954">
        <v>92.9</v>
      </c>
    </row>
    <row r="22" spans="1:9" s="25" customFormat="1" ht="44.25" customHeight="1" x14ac:dyDescent="0.2">
      <c r="A22" s="1070"/>
      <c r="B22" s="1018" t="s">
        <v>203</v>
      </c>
      <c r="C22" s="1017"/>
      <c r="D22" s="940"/>
      <c r="E22" s="973">
        <v>2121.6</v>
      </c>
      <c r="F22" s="925"/>
      <c r="G22" s="814"/>
      <c r="H22" s="1015" t="s">
        <v>34</v>
      </c>
      <c r="I22" s="954"/>
    </row>
    <row r="23" spans="1:9" s="25" customFormat="1" ht="44.25" customHeight="1" x14ac:dyDescent="0.2">
      <c r="A23" s="1070"/>
      <c r="B23" s="1018" t="s">
        <v>204</v>
      </c>
      <c r="C23" s="1016" t="s">
        <v>83</v>
      </c>
      <c r="D23" s="931"/>
      <c r="E23" s="974">
        <v>9250</v>
      </c>
      <c r="F23" s="925"/>
      <c r="G23" s="538"/>
      <c r="H23" s="976">
        <v>17220</v>
      </c>
      <c r="I23" s="954">
        <v>143.5</v>
      </c>
    </row>
    <row r="24" spans="1:9" s="25" customFormat="1" ht="51" customHeight="1" thickBot="1" x14ac:dyDescent="0.25">
      <c r="A24" s="1071"/>
      <c r="B24" s="792" t="s">
        <v>117</v>
      </c>
      <c r="C24" s="795" t="s">
        <v>83</v>
      </c>
      <c r="D24" s="934"/>
      <c r="E24" s="974">
        <v>9250</v>
      </c>
      <c r="F24" s="926"/>
      <c r="G24" s="691"/>
      <c r="H24" s="975">
        <v>17220</v>
      </c>
      <c r="I24" s="955">
        <v>143.5</v>
      </c>
    </row>
    <row r="25" spans="1:9" s="25" customFormat="1" ht="44.25" customHeight="1" x14ac:dyDescent="0.2">
      <c r="A25" s="1061" t="s">
        <v>98</v>
      </c>
      <c r="B25" s="759" t="s">
        <v>118</v>
      </c>
      <c r="C25" s="210"/>
      <c r="D25" s="928"/>
      <c r="E25" s="977">
        <v>9828</v>
      </c>
      <c r="F25" s="962">
        <v>54.6</v>
      </c>
      <c r="G25" s="517"/>
      <c r="H25" s="972">
        <v>16074</v>
      </c>
      <c r="I25" s="952">
        <v>89.3</v>
      </c>
    </row>
    <row r="26" spans="1:9" s="25" customFormat="1" ht="40.5" customHeight="1" thickBot="1" x14ac:dyDescent="0.25">
      <c r="A26" s="1062"/>
      <c r="B26" s="777" t="s">
        <v>119</v>
      </c>
      <c r="C26" s="434"/>
      <c r="D26" s="930"/>
      <c r="E26" s="978">
        <v>9828</v>
      </c>
      <c r="F26" s="961">
        <v>54.6</v>
      </c>
      <c r="G26" s="533"/>
      <c r="H26" s="974">
        <v>16074</v>
      </c>
      <c r="I26" s="958">
        <v>89.3</v>
      </c>
    </row>
    <row r="27" spans="1:9" s="25" customFormat="1" ht="35.25" customHeight="1" thickBot="1" x14ac:dyDescent="0.3">
      <c r="A27" s="1095" t="s">
        <v>45</v>
      </c>
      <c r="B27" s="765" t="s">
        <v>227</v>
      </c>
      <c r="C27" s="563"/>
      <c r="D27" s="932"/>
      <c r="E27" s="972">
        <v>9828</v>
      </c>
      <c r="F27" s="963">
        <v>54.6</v>
      </c>
      <c r="G27" s="554"/>
      <c r="H27" s="977">
        <v>16506</v>
      </c>
      <c r="I27" s="986">
        <v>91.7</v>
      </c>
    </row>
    <row r="28" spans="1:9" s="25" customFormat="1" ht="30.75" thickBot="1" x14ac:dyDescent="0.3">
      <c r="A28" s="1096"/>
      <c r="B28" s="778" t="s">
        <v>100</v>
      </c>
      <c r="C28" s="563"/>
      <c r="D28" s="929"/>
      <c r="E28" s="973">
        <v>9828</v>
      </c>
      <c r="F28" s="953">
        <v>54.6</v>
      </c>
      <c r="G28" s="523"/>
      <c r="H28" s="977">
        <v>16506</v>
      </c>
      <c r="I28" s="987">
        <v>91.7</v>
      </c>
    </row>
    <row r="29" spans="1:9" s="25" customFormat="1" ht="34.5" customHeight="1" x14ac:dyDescent="0.2">
      <c r="A29" s="1096"/>
      <c r="B29" s="765" t="s">
        <v>228</v>
      </c>
      <c r="C29" s="458"/>
      <c r="D29" s="929"/>
      <c r="E29" s="973">
        <v>9828</v>
      </c>
      <c r="F29" s="953">
        <v>54.6</v>
      </c>
      <c r="G29" s="523"/>
      <c r="H29" s="977">
        <v>16506</v>
      </c>
      <c r="I29" s="987">
        <v>91.7</v>
      </c>
    </row>
    <row r="30" spans="1:9" s="25" customFormat="1" ht="34.5" customHeight="1" x14ac:dyDescent="0.2">
      <c r="A30" s="1096"/>
      <c r="B30" s="778" t="s">
        <v>201</v>
      </c>
      <c r="C30" s="458" t="s">
        <v>49</v>
      </c>
      <c r="D30" s="930"/>
      <c r="E30" s="974">
        <v>4888</v>
      </c>
      <c r="F30" s="964" t="s">
        <v>34</v>
      </c>
      <c r="G30" s="554"/>
      <c r="H30" s="974">
        <v>4888</v>
      </c>
      <c r="I30" s="958" t="s">
        <v>34</v>
      </c>
    </row>
    <row r="31" spans="1:9" s="25" customFormat="1" ht="34.5" customHeight="1" x14ac:dyDescent="0.2">
      <c r="A31" s="1096"/>
      <c r="B31" s="778" t="s">
        <v>202</v>
      </c>
      <c r="C31" s="458" t="s">
        <v>49</v>
      </c>
      <c r="D31" s="930"/>
      <c r="E31" s="974">
        <v>15724.8</v>
      </c>
      <c r="F31" s="964" t="s">
        <v>34</v>
      </c>
      <c r="G31" s="554"/>
      <c r="H31" s="974">
        <v>15724.8</v>
      </c>
      <c r="I31" s="958" t="s">
        <v>34</v>
      </c>
    </row>
    <row r="32" spans="1:9" s="25" customFormat="1" ht="42" customHeight="1" thickBot="1" x14ac:dyDescent="0.25">
      <c r="A32" s="1096"/>
      <c r="B32" s="781" t="s">
        <v>151</v>
      </c>
      <c r="C32" s="1028" t="s">
        <v>49</v>
      </c>
      <c r="D32" s="930"/>
      <c r="E32" s="974">
        <v>18714.8</v>
      </c>
      <c r="F32" s="964" t="s">
        <v>34</v>
      </c>
      <c r="G32" s="554"/>
      <c r="H32" s="974">
        <v>18714.8</v>
      </c>
      <c r="I32" s="958" t="s">
        <v>34</v>
      </c>
    </row>
    <row r="33" spans="1:9" s="25" customFormat="1" ht="39" customHeight="1" x14ac:dyDescent="0.2">
      <c r="A33" s="1069" t="s">
        <v>175</v>
      </c>
      <c r="B33" s="1040" t="s">
        <v>215</v>
      </c>
      <c r="C33" s="1039" t="s">
        <v>216</v>
      </c>
      <c r="D33" s="944"/>
      <c r="E33" s="972">
        <v>8442</v>
      </c>
      <c r="F33" s="963">
        <v>46.9</v>
      </c>
      <c r="G33" s="620"/>
      <c r="H33" s="972">
        <v>16074</v>
      </c>
      <c r="I33" s="952">
        <v>89.3</v>
      </c>
    </row>
    <row r="34" spans="1:9" s="25" customFormat="1" ht="39" customHeight="1" x14ac:dyDescent="0.2">
      <c r="A34" s="1070"/>
      <c r="B34" s="1037" t="s">
        <v>217</v>
      </c>
      <c r="C34" s="1038" t="s">
        <v>218</v>
      </c>
      <c r="D34" s="933"/>
      <c r="E34" s="976">
        <v>8442</v>
      </c>
      <c r="F34" s="960">
        <v>93.8</v>
      </c>
      <c r="G34" s="1051"/>
      <c r="H34" s="976">
        <v>16074</v>
      </c>
      <c r="I34" s="1027">
        <v>178.6</v>
      </c>
    </row>
    <row r="35" spans="1:9" s="25" customFormat="1" ht="39" customHeight="1" x14ac:dyDescent="0.2">
      <c r="A35" s="1070"/>
      <c r="B35" s="1037" t="s">
        <v>220</v>
      </c>
      <c r="C35" s="1038" t="s">
        <v>219</v>
      </c>
      <c r="D35" s="933"/>
      <c r="E35" s="976">
        <v>2814</v>
      </c>
      <c r="F35" s="960">
        <v>93.8</v>
      </c>
      <c r="G35" s="1051"/>
      <c r="H35" s="976">
        <v>5358</v>
      </c>
      <c r="I35" s="1027">
        <v>178.6</v>
      </c>
    </row>
    <row r="36" spans="1:9" s="25" customFormat="1" ht="78.75" customHeight="1" x14ac:dyDescent="0.2">
      <c r="A36" s="1070"/>
      <c r="B36" s="783" t="s">
        <v>141</v>
      </c>
      <c r="C36" s="1042" t="s">
        <v>234</v>
      </c>
      <c r="D36" s="1033"/>
      <c r="E36" s="976">
        <v>9250</v>
      </c>
      <c r="F36" s="960">
        <v>77</v>
      </c>
      <c r="G36" s="1052"/>
      <c r="H36" s="976">
        <v>15840</v>
      </c>
      <c r="I36" s="1027">
        <v>132</v>
      </c>
    </row>
    <row r="37" spans="1:9" s="25" customFormat="1" ht="34.5" customHeight="1" thickBot="1" x14ac:dyDescent="0.25">
      <c r="A37" s="1071"/>
      <c r="B37" s="777" t="s">
        <v>142</v>
      </c>
      <c r="C37" s="567" t="s">
        <v>171</v>
      </c>
      <c r="D37" s="1029"/>
      <c r="E37" s="975">
        <v>9250</v>
      </c>
      <c r="F37" s="1030">
        <v>77</v>
      </c>
      <c r="G37" s="691"/>
      <c r="H37" s="982" t="s">
        <v>34</v>
      </c>
      <c r="I37" s="1031"/>
    </row>
    <row r="38" spans="1:9" s="25" customFormat="1" ht="34.5" customHeight="1" x14ac:dyDescent="0.2">
      <c r="A38" s="1061" t="s">
        <v>191</v>
      </c>
      <c r="B38" s="779" t="s">
        <v>129</v>
      </c>
      <c r="C38" s="569"/>
      <c r="D38" s="935"/>
      <c r="E38" s="972">
        <v>9984</v>
      </c>
      <c r="F38" s="963">
        <v>55.466666666666669</v>
      </c>
      <c r="G38" s="690"/>
      <c r="H38" s="972">
        <v>15066</v>
      </c>
      <c r="I38" s="952">
        <v>83.7</v>
      </c>
    </row>
    <row r="39" spans="1:9" s="25" customFormat="1" ht="34.5" customHeight="1" thickBot="1" x14ac:dyDescent="0.25">
      <c r="A39" s="1062"/>
      <c r="B39" s="780" t="s">
        <v>130</v>
      </c>
      <c r="C39" s="969"/>
      <c r="D39" s="934"/>
      <c r="E39" s="974">
        <v>12272</v>
      </c>
      <c r="F39" s="964">
        <v>68.177777777777777</v>
      </c>
      <c r="G39" s="691"/>
      <c r="H39" s="974">
        <v>15066</v>
      </c>
      <c r="I39" s="958">
        <v>83.7</v>
      </c>
    </row>
    <row r="40" spans="1:9" s="25" customFormat="1" ht="34.5" customHeight="1" thickBot="1" x14ac:dyDescent="0.25">
      <c r="A40" s="407" t="s">
        <v>89</v>
      </c>
      <c r="B40" s="763" t="s">
        <v>90</v>
      </c>
      <c r="C40" s="573" t="s">
        <v>139</v>
      </c>
      <c r="D40" s="941"/>
      <c r="E40" s="979">
        <v>9250</v>
      </c>
      <c r="F40" s="1019">
        <v>77</v>
      </c>
      <c r="G40" s="566"/>
      <c r="H40" s="979">
        <v>15840</v>
      </c>
      <c r="I40" s="1011">
        <v>132</v>
      </c>
    </row>
    <row r="41" spans="1:9" s="25" customFormat="1" ht="35.25" customHeight="1" x14ac:dyDescent="0.25">
      <c r="A41" s="1092" t="s">
        <v>143</v>
      </c>
      <c r="B41" s="764" t="s">
        <v>144</v>
      </c>
      <c r="C41" s="575"/>
      <c r="D41" s="928"/>
      <c r="E41" s="972">
        <v>9828</v>
      </c>
      <c r="F41" s="963">
        <v>54.6</v>
      </c>
      <c r="G41" s="517"/>
      <c r="H41" s="977">
        <v>16506</v>
      </c>
      <c r="I41" s="952">
        <v>91.7</v>
      </c>
    </row>
    <row r="42" spans="1:9" s="25" customFormat="1" ht="30" customHeight="1" x14ac:dyDescent="0.25">
      <c r="A42" s="1093"/>
      <c r="B42" s="781" t="s">
        <v>99</v>
      </c>
      <c r="C42" s="576"/>
      <c r="D42" s="929"/>
      <c r="E42" s="973">
        <v>9828</v>
      </c>
      <c r="F42" s="953">
        <v>54.6</v>
      </c>
      <c r="G42" s="523"/>
      <c r="H42" s="973">
        <v>16506</v>
      </c>
      <c r="I42" s="954">
        <v>91.7</v>
      </c>
    </row>
    <row r="43" spans="1:9" s="25" customFormat="1" ht="34.5" customHeight="1" thickBot="1" x14ac:dyDescent="0.25">
      <c r="A43" s="1094"/>
      <c r="B43" s="782" t="s">
        <v>131</v>
      </c>
      <c r="C43" s="577"/>
      <c r="D43" s="936"/>
      <c r="E43" s="975">
        <v>9828</v>
      </c>
      <c r="F43" s="965">
        <v>54.6</v>
      </c>
      <c r="G43" s="533"/>
      <c r="H43" s="991">
        <v>16506</v>
      </c>
      <c r="I43" s="955">
        <v>91.7</v>
      </c>
    </row>
    <row r="44" spans="1:9" s="25" customFormat="1" ht="30" customHeight="1" x14ac:dyDescent="0.25">
      <c r="A44" s="1069" t="s">
        <v>52</v>
      </c>
      <c r="B44" s="764" t="s">
        <v>132</v>
      </c>
      <c r="C44" s="575"/>
      <c r="D44" s="928"/>
      <c r="E44" s="972">
        <v>11196</v>
      </c>
      <c r="F44" s="963">
        <v>62.2</v>
      </c>
      <c r="G44" s="517"/>
      <c r="H44" s="972">
        <v>16074</v>
      </c>
      <c r="I44" s="952">
        <v>89.3</v>
      </c>
    </row>
    <row r="45" spans="1:9" s="25" customFormat="1" ht="31.5" customHeight="1" x14ac:dyDescent="0.25">
      <c r="A45" s="1070"/>
      <c r="B45" s="783" t="s">
        <v>101</v>
      </c>
      <c r="C45" s="578"/>
      <c r="D45" s="931"/>
      <c r="E45" s="973">
        <v>11196</v>
      </c>
      <c r="F45" s="953">
        <v>62.2</v>
      </c>
      <c r="G45" s="538"/>
      <c r="H45" s="973">
        <v>16074</v>
      </c>
      <c r="I45" s="954">
        <v>89.3</v>
      </c>
    </row>
    <row r="46" spans="1:9" s="25" customFormat="1" ht="34.5" customHeight="1" x14ac:dyDescent="0.2">
      <c r="A46" s="1070"/>
      <c r="B46" s="783" t="s">
        <v>133</v>
      </c>
      <c r="C46" s="580"/>
      <c r="D46" s="934"/>
      <c r="E46" s="973">
        <v>7470</v>
      </c>
      <c r="F46" s="953">
        <v>62.25</v>
      </c>
      <c r="G46" s="560"/>
      <c r="H46" s="973">
        <v>7470</v>
      </c>
      <c r="I46" s="954">
        <v>62.25</v>
      </c>
    </row>
    <row r="47" spans="1:9" s="25" customFormat="1" ht="34.5" customHeight="1" x14ac:dyDescent="0.2">
      <c r="A47" s="1070"/>
      <c r="B47" s="1048" t="s">
        <v>223</v>
      </c>
      <c r="C47" s="1044" t="s">
        <v>214</v>
      </c>
      <c r="D47" s="949"/>
      <c r="E47" s="973">
        <v>9432</v>
      </c>
      <c r="F47" s="953">
        <v>52.4</v>
      </c>
      <c r="G47" s="523"/>
      <c r="H47" s="1050">
        <v>18000</v>
      </c>
      <c r="I47" s="954">
        <v>100</v>
      </c>
    </row>
    <row r="48" spans="1:9" s="25" customFormat="1" ht="34.5" customHeight="1" x14ac:dyDescent="0.2">
      <c r="A48" s="1070"/>
      <c r="B48" s="1048" t="s">
        <v>229</v>
      </c>
      <c r="C48" s="1044" t="s">
        <v>221</v>
      </c>
      <c r="D48" s="949"/>
      <c r="E48" s="973">
        <v>9432</v>
      </c>
      <c r="F48" s="953">
        <v>52.4</v>
      </c>
      <c r="G48" s="523"/>
      <c r="H48" s="1050">
        <v>18000</v>
      </c>
      <c r="I48" s="1027">
        <v>100</v>
      </c>
    </row>
    <row r="49" spans="1:9" s="25" customFormat="1" ht="34.5" customHeight="1" x14ac:dyDescent="0.2">
      <c r="A49" s="1070"/>
      <c r="B49" s="1048" t="s">
        <v>230</v>
      </c>
      <c r="C49" s="1044" t="s">
        <v>222</v>
      </c>
      <c r="D49" s="949"/>
      <c r="E49" s="973">
        <v>3144</v>
      </c>
      <c r="F49" s="953">
        <v>52.4</v>
      </c>
      <c r="G49" s="523"/>
      <c r="H49" s="1050">
        <v>6000</v>
      </c>
      <c r="I49" s="1027">
        <v>100</v>
      </c>
    </row>
    <row r="50" spans="1:9" s="25" customFormat="1" ht="34.5" customHeight="1" x14ac:dyDescent="0.25">
      <c r="A50" s="1070"/>
      <c r="B50" s="1048" t="s">
        <v>213</v>
      </c>
      <c r="C50" s="1036"/>
      <c r="D50" s="949"/>
      <c r="E50" s="973" t="s">
        <v>233</v>
      </c>
      <c r="F50" s="953"/>
      <c r="G50" s="523"/>
      <c r="H50" s="973" t="s">
        <v>233</v>
      </c>
      <c r="I50" s="954"/>
    </row>
    <row r="51" spans="1:9" s="25" customFormat="1" ht="30.75" customHeight="1" x14ac:dyDescent="0.2">
      <c r="A51" s="1070"/>
      <c r="B51" s="785" t="s">
        <v>118</v>
      </c>
      <c r="C51" s="436"/>
      <c r="D51" s="930"/>
      <c r="E51" s="973">
        <v>9828</v>
      </c>
      <c r="F51" s="953">
        <v>54.6</v>
      </c>
      <c r="G51" s="554"/>
      <c r="H51" s="973">
        <v>16074</v>
      </c>
      <c r="I51" s="954">
        <v>89.3</v>
      </c>
    </row>
    <row r="52" spans="1:9" s="25" customFormat="1" ht="30.75" customHeight="1" x14ac:dyDescent="0.2">
      <c r="A52" s="1070"/>
      <c r="B52" s="783" t="s">
        <v>205</v>
      </c>
      <c r="C52" s="361"/>
      <c r="D52" s="930"/>
      <c r="E52" s="973">
        <v>8802</v>
      </c>
      <c r="F52" s="953">
        <v>48.9</v>
      </c>
      <c r="G52" s="554"/>
      <c r="H52" s="1075"/>
      <c r="I52" s="954"/>
    </row>
    <row r="53" spans="1:9" s="25" customFormat="1" ht="30.75" customHeight="1" x14ac:dyDescent="0.2">
      <c r="A53" s="1070"/>
      <c r="B53" s="783" t="s">
        <v>206</v>
      </c>
      <c r="C53" s="1022"/>
      <c r="D53" s="930"/>
      <c r="E53" s="973">
        <v>5868</v>
      </c>
      <c r="F53" s="953">
        <v>32.6</v>
      </c>
      <c r="G53" s="554"/>
      <c r="H53" s="1076"/>
      <c r="I53" s="954"/>
    </row>
    <row r="54" spans="1:9" s="25" customFormat="1" ht="30.75" customHeight="1" x14ac:dyDescent="0.2">
      <c r="A54" s="1070"/>
      <c r="B54" s="783" t="s">
        <v>207</v>
      </c>
      <c r="C54" s="1022"/>
      <c r="D54" s="930"/>
      <c r="E54" s="973">
        <v>2934</v>
      </c>
      <c r="F54" s="953">
        <v>16.3</v>
      </c>
      <c r="G54" s="554"/>
      <c r="H54" s="1077"/>
      <c r="I54" s="954"/>
    </row>
    <row r="55" spans="1:9" s="64" customFormat="1" ht="27.75" customHeight="1" x14ac:dyDescent="0.2">
      <c r="A55" s="1070"/>
      <c r="B55" s="778" t="s">
        <v>134</v>
      </c>
      <c r="C55" s="582"/>
      <c r="D55" s="929"/>
      <c r="E55" s="973">
        <v>3930</v>
      </c>
      <c r="F55" s="953">
        <v>65.5</v>
      </c>
      <c r="G55" s="523"/>
      <c r="H55" s="973">
        <v>6486</v>
      </c>
      <c r="I55" s="954">
        <v>108.1</v>
      </c>
    </row>
    <row r="56" spans="1:9" s="25" customFormat="1" ht="34.5" customHeight="1" thickBot="1" x14ac:dyDescent="0.25">
      <c r="A56" s="1071"/>
      <c r="B56" s="1023" t="s">
        <v>208</v>
      </c>
      <c r="C56" s="504" t="s">
        <v>57</v>
      </c>
      <c r="D56" s="937"/>
      <c r="E56" s="1024">
        <v>3735</v>
      </c>
      <c r="F56" s="1025" t="s">
        <v>34</v>
      </c>
      <c r="G56" s="692"/>
      <c r="H56" s="976">
        <v>6290</v>
      </c>
      <c r="I56" s="1026" t="s">
        <v>34</v>
      </c>
    </row>
    <row r="57" spans="1:9" s="25" customFormat="1" ht="34.5" customHeight="1" x14ac:dyDescent="0.25">
      <c r="A57" s="1063" t="s">
        <v>145</v>
      </c>
      <c r="B57" s="760" t="s">
        <v>146</v>
      </c>
      <c r="C57" s="584"/>
      <c r="D57" s="938"/>
      <c r="E57" s="972">
        <v>4820</v>
      </c>
      <c r="F57" s="963" t="s">
        <v>34</v>
      </c>
      <c r="G57" s="693"/>
      <c r="H57" s="972">
        <v>15088</v>
      </c>
      <c r="I57" s="1014" t="s">
        <v>34</v>
      </c>
    </row>
    <row r="58" spans="1:9" s="25" customFormat="1" ht="30.75" customHeight="1" x14ac:dyDescent="0.2">
      <c r="A58" s="1064"/>
      <c r="B58" s="761" t="s">
        <v>147</v>
      </c>
      <c r="C58" s="525"/>
      <c r="D58" s="939"/>
      <c r="E58" s="973">
        <v>375</v>
      </c>
      <c r="F58" s="953" t="s">
        <v>34</v>
      </c>
      <c r="G58" s="694"/>
      <c r="H58" s="973">
        <v>540</v>
      </c>
      <c r="I58" s="1012" t="s">
        <v>34</v>
      </c>
    </row>
    <row r="59" spans="1:9" s="25" customFormat="1" ht="38.25" customHeight="1" thickBot="1" x14ac:dyDescent="0.25">
      <c r="A59" s="1065"/>
      <c r="B59" s="776" t="s">
        <v>148</v>
      </c>
      <c r="C59" s="504" t="s">
        <v>62</v>
      </c>
      <c r="D59" s="942"/>
      <c r="E59" s="975">
        <v>15912</v>
      </c>
      <c r="F59" s="965" t="s">
        <v>34</v>
      </c>
      <c r="G59" s="695"/>
      <c r="H59" s="975">
        <v>15912</v>
      </c>
      <c r="I59" s="1013" t="s">
        <v>34</v>
      </c>
    </row>
    <row r="60" spans="1:9" s="25" customFormat="1" ht="15" customHeight="1" thickBot="1" x14ac:dyDescent="0.3">
      <c r="A60" s="591"/>
      <c r="B60" s="592"/>
      <c r="C60" s="592"/>
      <c r="D60" s="46"/>
      <c r="E60" s="980"/>
      <c r="G60" s="46"/>
    </row>
    <row r="61" spans="1:9" s="25" customFormat="1" ht="81.75" customHeight="1" thickBot="1" x14ac:dyDescent="0.25">
      <c r="A61" s="77" t="s">
        <v>5</v>
      </c>
      <c r="B61" s="79" t="s">
        <v>188</v>
      </c>
      <c r="C61" s="79" t="s">
        <v>7</v>
      </c>
      <c r="D61" s="656"/>
      <c r="E61" s="971" t="s">
        <v>196</v>
      </c>
      <c r="F61" s="923" t="s">
        <v>198</v>
      </c>
      <c r="G61" s="598"/>
      <c r="H61" s="921" t="s">
        <v>197</v>
      </c>
      <c r="I61" s="921" t="s">
        <v>198</v>
      </c>
    </row>
    <row r="62" spans="1:9" s="25" customFormat="1" ht="34.5" customHeight="1" x14ac:dyDescent="0.2">
      <c r="A62" s="1056" t="s">
        <v>175</v>
      </c>
      <c r="B62" s="470" t="s">
        <v>163</v>
      </c>
      <c r="C62" s="17" t="s">
        <v>120</v>
      </c>
      <c r="D62" s="957"/>
      <c r="E62" s="974">
        <v>1110</v>
      </c>
      <c r="F62" s="964">
        <v>37</v>
      </c>
      <c r="G62" s="945"/>
      <c r="H62" s="1078"/>
      <c r="I62" s="1080"/>
    </row>
    <row r="63" spans="1:9" s="25" customFormat="1" ht="34.5" customHeight="1" x14ac:dyDescent="0.2">
      <c r="A63" s="1057"/>
      <c r="B63" s="1032" t="s">
        <v>210</v>
      </c>
      <c r="C63" s="17" t="s">
        <v>120</v>
      </c>
      <c r="D63" s="950"/>
      <c r="E63" s="973">
        <v>1110</v>
      </c>
      <c r="F63" s="953">
        <v>37</v>
      </c>
      <c r="G63" s="946"/>
      <c r="H63" s="1079"/>
      <c r="I63" s="1080"/>
    </row>
    <row r="64" spans="1:9" s="25" customFormat="1" ht="34.5" customHeight="1" x14ac:dyDescent="0.2">
      <c r="A64" s="1057"/>
      <c r="B64" s="471" t="s">
        <v>162</v>
      </c>
      <c r="C64" s="17" t="s">
        <v>120</v>
      </c>
      <c r="D64" s="957"/>
      <c r="E64" s="973">
        <v>1110</v>
      </c>
      <c r="F64" s="953">
        <v>37</v>
      </c>
      <c r="G64" s="946"/>
      <c r="H64" s="1079"/>
      <c r="I64" s="1080"/>
    </row>
    <row r="65" spans="1:9" s="25" customFormat="1" ht="34.5" customHeight="1" x14ac:dyDescent="0.2">
      <c r="A65" s="1057"/>
      <c r="B65" s="605" t="s">
        <v>156</v>
      </c>
      <c r="C65" s="17" t="s">
        <v>161</v>
      </c>
      <c r="D65" s="957"/>
      <c r="E65" s="973">
        <v>2220</v>
      </c>
      <c r="F65" s="953">
        <v>37</v>
      </c>
      <c r="G65" s="946"/>
      <c r="H65" s="1079"/>
      <c r="I65" s="1080"/>
    </row>
    <row r="66" spans="1:9" s="25" customFormat="1" ht="34.5" customHeight="1" x14ac:dyDescent="0.2">
      <c r="A66" s="1057"/>
      <c r="B66" s="466" t="s">
        <v>155</v>
      </c>
      <c r="C66" s="608" t="s">
        <v>65</v>
      </c>
      <c r="D66" s="957"/>
      <c r="E66" s="973">
        <v>2220</v>
      </c>
      <c r="F66" s="953">
        <v>37</v>
      </c>
      <c r="G66" s="946"/>
      <c r="H66" s="1079"/>
      <c r="I66" s="1080"/>
    </row>
    <row r="67" spans="1:9" s="25" customFormat="1" ht="30" x14ac:dyDescent="0.2">
      <c r="A67" s="1057"/>
      <c r="B67" s="467" t="s">
        <v>160</v>
      </c>
      <c r="C67" s="612" t="s">
        <v>65</v>
      </c>
      <c r="D67" s="957"/>
      <c r="E67" s="973">
        <v>2220</v>
      </c>
      <c r="F67" s="953">
        <v>37</v>
      </c>
      <c r="G67" s="946"/>
      <c r="H67" s="1079"/>
      <c r="I67" s="1080"/>
    </row>
    <row r="68" spans="1:9" s="25" customFormat="1" ht="39" customHeight="1" x14ac:dyDescent="0.2">
      <c r="A68" s="1057"/>
      <c r="B68" s="467" t="s">
        <v>158</v>
      </c>
      <c r="C68" s="608" t="s">
        <v>65</v>
      </c>
      <c r="D68" s="957"/>
      <c r="E68" s="973">
        <v>2220</v>
      </c>
      <c r="F68" s="953">
        <v>37</v>
      </c>
      <c r="G68" s="946"/>
      <c r="H68" s="1079"/>
      <c r="I68" s="1080"/>
    </row>
    <row r="69" spans="1:9" s="25" customFormat="1" ht="45" x14ac:dyDescent="0.2">
      <c r="A69" s="1057"/>
      <c r="B69" s="467" t="s">
        <v>159</v>
      </c>
      <c r="C69" s="17" t="s">
        <v>120</v>
      </c>
      <c r="D69" s="957"/>
      <c r="E69" s="973">
        <v>1110</v>
      </c>
      <c r="F69" s="953">
        <v>37</v>
      </c>
      <c r="G69" s="946"/>
      <c r="H69" s="1079"/>
      <c r="I69" s="1080"/>
    </row>
    <row r="70" spans="1:9" s="25" customFormat="1" ht="30" x14ac:dyDescent="0.2">
      <c r="A70" s="1057"/>
      <c r="B70" s="466" t="s">
        <v>154</v>
      </c>
      <c r="C70" s="17" t="s">
        <v>120</v>
      </c>
      <c r="D70" s="957"/>
      <c r="E70" s="973">
        <v>1110</v>
      </c>
      <c r="F70" s="953">
        <v>37</v>
      </c>
      <c r="G70" s="946"/>
      <c r="H70" s="1079"/>
      <c r="I70" s="1080"/>
    </row>
    <row r="71" spans="1:9" s="25" customFormat="1" ht="33.75" customHeight="1" thickBot="1" x14ac:dyDescent="0.25">
      <c r="A71" s="1057"/>
      <c r="B71" s="1023" t="s">
        <v>157</v>
      </c>
      <c r="C71" s="495" t="s">
        <v>168</v>
      </c>
      <c r="D71" s="957"/>
      <c r="E71" s="975">
        <v>370</v>
      </c>
      <c r="F71" s="965">
        <v>37</v>
      </c>
      <c r="G71" s="947"/>
      <c r="H71" s="1079"/>
      <c r="I71" s="1080"/>
    </row>
    <row r="72" spans="1:9" s="25" customFormat="1" ht="48.75" customHeight="1" x14ac:dyDescent="0.2">
      <c r="A72" s="1061" t="s">
        <v>181</v>
      </c>
      <c r="B72" s="1049" t="s">
        <v>107</v>
      </c>
      <c r="C72" s="1046" t="s">
        <v>120</v>
      </c>
      <c r="D72" s="957"/>
      <c r="E72" s="989">
        <v>1110</v>
      </c>
      <c r="F72" s="992">
        <v>37</v>
      </c>
      <c r="G72" s="620"/>
      <c r="H72" s="1081"/>
      <c r="I72" s="1083"/>
    </row>
    <row r="73" spans="1:9" s="25" customFormat="1" ht="48.75" customHeight="1" x14ac:dyDescent="0.2">
      <c r="A73" s="1057"/>
      <c r="B73" s="467" t="s">
        <v>182</v>
      </c>
      <c r="C73" s="17" t="s">
        <v>168</v>
      </c>
      <c r="D73" s="1047"/>
      <c r="E73" s="973">
        <v>370</v>
      </c>
      <c r="F73" s="1045">
        <v>37</v>
      </c>
      <c r="G73" s="543"/>
      <c r="H73" s="1082"/>
      <c r="I73" s="1084"/>
    </row>
    <row r="74" spans="1:9" s="25" customFormat="1" ht="50.25" customHeight="1" thickBot="1" x14ac:dyDescent="0.25">
      <c r="A74" s="1097"/>
      <c r="B74" s="494" t="s">
        <v>231</v>
      </c>
      <c r="C74" s="495" t="s">
        <v>232</v>
      </c>
      <c r="D74" s="957"/>
      <c r="E74" s="999" t="s">
        <v>233</v>
      </c>
      <c r="F74" s="993"/>
      <c r="G74" s="692"/>
      <c r="H74" s="999" t="s">
        <v>233</v>
      </c>
      <c r="I74" s="1013"/>
    </row>
    <row r="75" spans="1:9" s="25" customFormat="1" ht="30" customHeight="1" x14ac:dyDescent="0.2">
      <c r="A75" s="1056" t="s">
        <v>164</v>
      </c>
      <c r="B75" s="626" t="s">
        <v>165</v>
      </c>
      <c r="C75" s="627" t="s">
        <v>209</v>
      </c>
      <c r="D75" s="957"/>
      <c r="E75" s="991">
        <v>740</v>
      </c>
      <c r="F75" s="951">
        <v>37</v>
      </c>
      <c r="G75" s="946"/>
      <c r="H75" s="1085"/>
      <c r="I75" s="1088"/>
    </row>
    <row r="76" spans="1:9" s="632" customFormat="1" ht="30" x14ac:dyDescent="0.2">
      <c r="A76" s="1057"/>
      <c r="B76" s="550" t="s">
        <v>166</v>
      </c>
      <c r="C76" s="630" t="s">
        <v>209</v>
      </c>
      <c r="D76" s="957"/>
      <c r="E76" s="981">
        <v>740</v>
      </c>
      <c r="F76" s="1021">
        <v>37</v>
      </c>
      <c r="G76" s="946"/>
      <c r="H76" s="1086"/>
      <c r="I76" s="1080"/>
    </row>
    <row r="77" spans="1:9" s="25" customFormat="1" ht="30.75" thickBot="1" x14ac:dyDescent="0.25">
      <c r="A77" s="1057"/>
      <c r="B77" s="967" t="s">
        <v>167</v>
      </c>
      <c r="C77" s="968" t="s">
        <v>209</v>
      </c>
      <c r="D77" s="603"/>
      <c r="E77" s="988">
        <v>740</v>
      </c>
      <c r="F77" s="961">
        <v>37</v>
      </c>
      <c r="G77" s="946"/>
      <c r="H77" s="1087"/>
      <c r="I77" s="1089"/>
    </row>
    <row r="78" spans="1:9" s="25" customFormat="1" ht="33" customHeight="1" x14ac:dyDescent="0.2">
      <c r="A78" s="1058" t="s">
        <v>145</v>
      </c>
      <c r="B78" s="211" t="s">
        <v>59</v>
      </c>
      <c r="C78" s="637"/>
      <c r="D78" s="601"/>
      <c r="E78" s="972">
        <v>2742.48</v>
      </c>
      <c r="F78" s="994" t="s">
        <v>34</v>
      </c>
      <c r="G78" s="601"/>
      <c r="H78" s="972">
        <v>8600</v>
      </c>
      <c r="I78" s="1088"/>
    </row>
    <row r="79" spans="1:9" s="25" customFormat="1" ht="30" x14ac:dyDescent="0.2">
      <c r="A79" s="1059"/>
      <c r="B79" s="920" t="s">
        <v>67</v>
      </c>
      <c r="C79" s="525"/>
      <c r="D79" s="943"/>
      <c r="E79" s="973">
        <v>375.44</v>
      </c>
      <c r="F79" s="995" t="s">
        <v>34</v>
      </c>
      <c r="G79" s="645"/>
      <c r="H79" s="973">
        <v>540</v>
      </c>
      <c r="I79" s="1080"/>
    </row>
    <row r="80" spans="1:9" s="25" customFormat="1" ht="34.5" customHeight="1" x14ac:dyDescent="0.2">
      <c r="A80" s="1059"/>
      <c r="B80" s="920" t="s">
        <v>68</v>
      </c>
      <c r="C80" s="646" t="s">
        <v>69</v>
      </c>
      <c r="D80" s="603"/>
      <c r="E80" s="973">
        <v>15912</v>
      </c>
      <c r="F80" s="995" t="s">
        <v>34</v>
      </c>
      <c r="G80" s="603"/>
      <c r="H80" s="974">
        <v>15912</v>
      </c>
      <c r="I80" s="1080"/>
    </row>
    <row r="81" spans="1:9" s="25" customFormat="1" ht="30.75" customHeight="1" x14ac:dyDescent="0.2">
      <c r="A81" s="1059"/>
      <c r="B81" s="920" t="s">
        <v>70</v>
      </c>
      <c r="C81" s="646" t="s">
        <v>71</v>
      </c>
      <c r="D81" s="943"/>
      <c r="E81" s="973">
        <v>10670.4</v>
      </c>
      <c r="F81" s="995" t="s">
        <v>34</v>
      </c>
      <c r="G81" s="645"/>
      <c r="H81" s="1090"/>
      <c r="I81" s="1080"/>
    </row>
    <row r="82" spans="1:9" s="25" customFormat="1" ht="27.75" customHeight="1" thickBot="1" x14ac:dyDescent="0.3">
      <c r="A82" s="1060"/>
      <c r="B82" s="919" t="s">
        <v>192</v>
      </c>
      <c r="C82" s="558"/>
      <c r="D82" s="618"/>
      <c r="E82" s="975">
        <v>1414.4</v>
      </c>
      <c r="F82" s="996" t="s">
        <v>34</v>
      </c>
      <c r="G82" s="618"/>
      <c r="H82" s="1091"/>
      <c r="I82" s="1089"/>
    </row>
    <row r="83" spans="1:9" s="25" customFormat="1" ht="15" customHeight="1" thickBot="1" x14ac:dyDescent="0.3">
      <c r="A83" s="591"/>
      <c r="B83" s="592"/>
      <c r="C83" s="592"/>
      <c r="D83" s="46"/>
      <c r="E83" s="980"/>
      <c r="G83" s="46"/>
    </row>
    <row r="84" spans="1:9" s="25" customFormat="1" ht="59.25" customHeight="1" thickBot="1" x14ac:dyDescent="0.3">
      <c r="A84" s="652"/>
      <c r="B84" s="79" t="s">
        <v>72</v>
      </c>
      <c r="C84" s="653"/>
      <c r="D84" s="966"/>
      <c r="E84" s="971" t="s">
        <v>196</v>
      </c>
      <c r="F84" s="923" t="s">
        <v>198</v>
      </c>
      <c r="G84" s="656"/>
      <c r="H84" s="923" t="s">
        <v>197</v>
      </c>
      <c r="I84" s="923" t="s">
        <v>198</v>
      </c>
    </row>
    <row r="85" spans="1:9" s="25" customFormat="1" ht="34.5" customHeight="1" x14ac:dyDescent="0.2">
      <c r="A85" s="1059" t="s">
        <v>152</v>
      </c>
      <c r="B85" s="483" t="s">
        <v>73</v>
      </c>
      <c r="C85" s="484" t="s">
        <v>75</v>
      </c>
      <c r="D85" s="1000"/>
      <c r="E85" s="1072"/>
      <c r="F85" s="1003"/>
      <c r="G85" s="1001"/>
      <c r="H85" s="997">
        <v>3600</v>
      </c>
      <c r="I85" s="1053"/>
    </row>
    <row r="86" spans="1:9" s="25" customFormat="1" ht="28.5" customHeight="1" x14ac:dyDescent="0.2">
      <c r="A86" s="1059"/>
      <c r="B86" s="460" t="s">
        <v>76</v>
      </c>
      <c r="C86" s="462" t="s">
        <v>75</v>
      </c>
      <c r="D86" s="1000"/>
      <c r="E86" s="1073"/>
      <c r="F86" s="1004"/>
      <c r="G86" s="1001"/>
      <c r="H86" s="998">
        <v>1800</v>
      </c>
      <c r="I86" s="1054"/>
    </row>
    <row r="87" spans="1:9" s="25" customFormat="1" ht="29.25" customHeight="1" x14ac:dyDescent="0.2">
      <c r="A87" s="1059"/>
      <c r="B87" s="460" t="s">
        <v>183</v>
      </c>
      <c r="C87" s="462" t="s">
        <v>87</v>
      </c>
      <c r="D87" s="1000"/>
      <c r="E87" s="1073"/>
      <c r="F87" s="1004"/>
      <c r="G87" s="1001"/>
      <c r="H87" s="998">
        <v>7228</v>
      </c>
      <c r="I87" s="1054"/>
    </row>
    <row r="88" spans="1:9" s="25" customFormat="1" ht="29.25" customHeight="1" thickBot="1" x14ac:dyDescent="0.25">
      <c r="A88" s="1059"/>
      <c r="B88" s="499" t="s">
        <v>184</v>
      </c>
      <c r="C88" s="500" t="s">
        <v>88</v>
      </c>
      <c r="D88" s="1000"/>
      <c r="E88" s="1074"/>
      <c r="F88" s="1020"/>
      <c r="G88" s="1002"/>
      <c r="H88" s="999">
        <v>15400</v>
      </c>
      <c r="I88" s="1055"/>
    </row>
    <row r="89" spans="1:9" s="25" customFormat="1" ht="35.25" customHeight="1" x14ac:dyDescent="0.2">
      <c r="A89" s="1059"/>
      <c r="B89" s="480" t="s">
        <v>97</v>
      </c>
      <c r="C89" s="478"/>
      <c r="D89" s="1008"/>
      <c r="E89" s="977">
        <v>275</v>
      </c>
      <c r="F89" s="1010"/>
      <c r="G89" s="601"/>
      <c r="H89" s="976">
        <v>275</v>
      </c>
      <c r="I89" s="1066"/>
    </row>
    <row r="90" spans="1:9" s="25" customFormat="1" ht="27.75" customHeight="1" x14ac:dyDescent="0.2">
      <c r="A90" s="1059"/>
      <c r="B90" s="464" t="s">
        <v>153</v>
      </c>
      <c r="C90" s="630" t="s">
        <v>174</v>
      </c>
      <c r="D90" s="1009"/>
      <c r="E90" s="981"/>
      <c r="F90" s="1005"/>
      <c r="G90" s="603"/>
      <c r="H90" s="973"/>
      <c r="I90" s="1067"/>
    </row>
    <row r="91" spans="1:9" s="25" customFormat="1" ht="29.25" customHeight="1" x14ac:dyDescent="0.2">
      <c r="A91" s="1059"/>
      <c r="B91" s="445" t="s">
        <v>77</v>
      </c>
      <c r="C91" s="612"/>
      <c r="D91" s="1009"/>
      <c r="E91" s="981">
        <v>275</v>
      </c>
      <c r="F91" s="1006"/>
      <c r="G91" s="603"/>
      <c r="H91" s="973">
        <v>275</v>
      </c>
      <c r="I91" s="1067"/>
    </row>
    <row r="92" spans="1:9" s="25" customFormat="1" ht="36.75" customHeight="1" thickBot="1" x14ac:dyDescent="0.25">
      <c r="A92" s="1060"/>
      <c r="B92" s="245" t="s">
        <v>78</v>
      </c>
      <c r="C92" s="671"/>
      <c r="D92" s="918"/>
      <c r="E92" s="990">
        <v>210</v>
      </c>
      <c r="F92" s="1007"/>
      <c r="G92" s="618"/>
      <c r="H92" s="975">
        <v>210</v>
      </c>
      <c r="I92" s="1068"/>
    </row>
  </sheetData>
  <mergeCells count="27">
    <mergeCell ref="A3:A7"/>
    <mergeCell ref="A14:A24"/>
    <mergeCell ref="E85:E88"/>
    <mergeCell ref="H52:H54"/>
    <mergeCell ref="H62:H71"/>
    <mergeCell ref="H72:H73"/>
    <mergeCell ref="H75:H77"/>
    <mergeCell ref="H81:H82"/>
    <mergeCell ref="A8:A13"/>
    <mergeCell ref="A75:A77"/>
    <mergeCell ref="A25:A26"/>
    <mergeCell ref="A41:A43"/>
    <mergeCell ref="A27:A32"/>
    <mergeCell ref="A72:A74"/>
    <mergeCell ref="A44:A56"/>
    <mergeCell ref="A33:A37"/>
    <mergeCell ref="I85:I88"/>
    <mergeCell ref="A62:A71"/>
    <mergeCell ref="A78:A82"/>
    <mergeCell ref="A85:A92"/>
    <mergeCell ref="A38:A39"/>
    <mergeCell ref="A57:A59"/>
    <mergeCell ref="I89:I92"/>
    <mergeCell ref="I62:I71"/>
    <mergeCell ref="I72:I73"/>
    <mergeCell ref="I75:I77"/>
    <mergeCell ref="I78:I8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Header>&amp;L&amp;G</oddHeader>
  </headerFooter>
  <rowBreaks count="2" manualBreakCount="2">
    <brk id="59" max="16383" man="1"/>
    <brk id="8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02" t="s">
        <v>193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</row>
    <row r="2" spans="1:27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1103" t="s">
        <v>0</v>
      </c>
      <c r="E2" s="1104"/>
      <c r="F2" s="1105" t="s">
        <v>8</v>
      </c>
      <c r="G2" s="1106"/>
      <c r="H2" s="1107" t="s">
        <v>1</v>
      </c>
      <c r="I2" s="1108"/>
      <c r="J2" s="510">
        <v>0.03</v>
      </c>
      <c r="K2" s="1109" t="s">
        <v>3</v>
      </c>
      <c r="L2" s="1110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customHeight="1" x14ac:dyDescent="0.2">
      <c r="A3" s="1061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49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customHeight="1" x14ac:dyDescent="0.2">
      <c r="A4" s="1111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51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customHeight="1" x14ac:dyDescent="0.25">
      <c r="A5" s="1111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customHeight="1" x14ac:dyDescent="0.2">
      <c r="A6" s="1111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customHeight="1" x14ac:dyDescent="0.2">
      <c r="A7" s="1111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customHeight="1" x14ac:dyDescent="0.25">
      <c r="A8" s="1111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customHeight="1" thickBot="1" x14ac:dyDescent="0.3">
      <c r="A9" s="1062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customHeight="1" x14ac:dyDescent="0.25">
      <c r="A10" s="1061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customHeight="1" x14ac:dyDescent="0.25">
      <c r="A11" s="1111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customHeight="1" x14ac:dyDescent="0.25">
      <c r="A12" s="1111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customHeight="1" x14ac:dyDescent="0.25">
      <c r="A13" s="1111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customHeight="1" x14ac:dyDescent="0.25">
      <c r="A14" s="1111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customHeight="1" thickBot="1" x14ac:dyDescent="0.25">
      <c r="A15" s="1062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customHeight="1" x14ac:dyDescent="0.2">
      <c r="A16" s="1069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customHeight="1" x14ac:dyDescent="0.25">
      <c r="A17" s="1070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customHeight="1" x14ac:dyDescent="0.25">
      <c r="A18" s="1070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customHeight="1" x14ac:dyDescent="0.25">
      <c r="A19" s="1070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customHeight="1" x14ac:dyDescent="0.2">
      <c r="A20" s="1070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customHeight="1" x14ac:dyDescent="0.2">
      <c r="A21" s="1070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customHeight="1" x14ac:dyDescent="0.2">
      <c r="A22" s="1070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customHeight="1" x14ac:dyDescent="0.2">
      <c r="A23" s="1070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customHeight="1" x14ac:dyDescent="0.2">
      <c r="A24" s="1070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customHeight="1" x14ac:dyDescent="0.2">
      <c r="A25" s="1070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customHeight="1" x14ac:dyDescent="0.2">
      <c r="A26" s="1070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customHeight="1" x14ac:dyDescent="0.2">
      <c r="A27" s="1070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customHeight="1" thickBot="1" x14ac:dyDescent="0.25">
      <c r="A28" s="1071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customHeight="1" x14ac:dyDescent="0.2">
      <c r="A30" s="1061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customHeight="1" thickBot="1" x14ac:dyDescent="0.25">
      <c r="A31" s="1062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customHeight="1" x14ac:dyDescent="0.25">
      <c r="A32" s="1095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x14ac:dyDescent="0.25">
      <c r="A33" s="1096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customHeight="1" x14ac:dyDescent="0.2">
      <c r="A34" s="1096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customHeight="1" thickBot="1" x14ac:dyDescent="0.25">
      <c r="A35" s="1112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 t="s">
        <v>34</v>
      </c>
      <c r="W35" s="720" t="e">
        <f t="shared" si="17"/>
        <v>#VALUE!</v>
      </c>
      <c r="X35" s="716" t="s">
        <v>34</v>
      </c>
      <c r="Y35" s="522"/>
      <c r="Z35" s="71"/>
      <c r="AA35" s="548"/>
    </row>
    <row r="36" spans="1:27" s="25" customFormat="1" ht="30" customHeight="1" thickBot="1" x14ac:dyDescent="0.25">
      <c r="A36" s="1061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098" t="s">
        <v>34</v>
      </c>
      <c r="G36" s="1099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customHeight="1" thickBot="1" x14ac:dyDescent="0.25">
      <c r="A37" s="1062"/>
      <c r="B37" s="777" t="s">
        <v>142</v>
      </c>
      <c r="C37" s="567" t="s">
        <v>171</v>
      </c>
      <c r="D37" s="427" t="s">
        <v>11</v>
      </c>
      <c r="E37" s="341">
        <v>9250</v>
      </c>
      <c r="F37" s="1100" t="s">
        <v>34</v>
      </c>
      <c r="G37" s="1101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 t="s">
        <v>34</v>
      </c>
      <c r="W37" s="720" t="e">
        <f t="shared" si="17"/>
        <v>#VALUE!</v>
      </c>
      <c r="X37" s="716" t="s">
        <v>34</v>
      </c>
      <c r="Y37" s="522"/>
      <c r="Z37" s="71"/>
      <c r="AA37" s="548"/>
    </row>
    <row r="38" spans="1:27" s="25" customFormat="1" ht="34.5" customHeight="1" x14ac:dyDescent="0.2">
      <c r="A38" s="1061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customHeight="1" thickBot="1" x14ac:dyDescent="0.25">
      <c r="A39" s="1062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customHeight="1" x14ac:dyDescent="0.25">
      <c r="A41" s="1092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customHeight="1" x14ac:dyDescent="0.25">
      <c r="A42" s="1093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customHeight="1" thickBot="1" x14ac:dyDescent="0.25">
      <c r="A43" s="1094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customHeight="1" thickBot="1" x14ac:dyDescent="0.3">
      <c r="A44" s="1061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customHeight="1" x14ac:dyDescent="0.25">
      <c r="A45" s="1111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customHeight="1" x14ac:dyDescent="0.2">
      <c r="A46" s="1111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customHeight="1" x14ac:dyDescent="0.2">
      <c r="A47" s="1111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customHeight="1" x14ac:dyDescent="0.2">
      <c r="A48" s="1111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customHeight="1" thickBot="1" x14ac:dyDescent="0.25">
      <c r="A49" s="1062"/>
      <c r="B49" s="776" t="s">
        <v>135</v>
      </c>
      <c r="C49" s="504" t="s">
        <v>57</v>
      </c>
      <c r="D49" s="112" t="s">
        <v>11</v>
      </c>
      <c r="E49" s="350">
        <v>3300</v>
      </c>
      <c r="F49" s="1113" t="s">
        <v>34</v>
      </c>
      <c r="G49" s="1114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customHeight="1" x14ac:dyDescent="0.25">
      <c r="A50" s="1063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 t="s">
        <v>34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customHeight="1" x14ac:dyDescent="0.2">
      <c r="A51" s="1064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 t="s">
        <v>34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customHeight="1" thickBot="1" x14ac:dyDescent="0.25">
      <c r="A52" s="1065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 t="s">
        <v>34</v>
      </c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customHeight="1" x14ac:dyDescent="0.25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</sheetData>
  <mergeCells count="18">
    <mergeCell ref="A38:A39"/>
    <mergeCell ref="A41:A43"/>
    <mergeCell ref="A44:A49"/>
    <mergeCell ref="F49:G49"/>
    <mergeCell ref="A50:A52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02" t="s">
        <v>194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124" t="s">
        <v>0</v>
      </c>
      <c r="E2" s="1125"/>
      <c r="F2" s="1122" t="s">
        <v>8</v>
      </c>
      <c r="G2" s="1123"/>
      <c r="H2" s="1120" t="s">
        <v>1</v>
      </c>
      <c r="I2" s="1121"/>
      <c r="J2" s="510">
        <v>0.03</v>
      </c>
      <c r="K2" s="1118" t="s">
        <v>3</v>
      </c>
      <c r="L2" s="1119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069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070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070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070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070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070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071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069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070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070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070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070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071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069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070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070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070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070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070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070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070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070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070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070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070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071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069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071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115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116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116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117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069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098" t="s">
        <v>34</v>
      </c>
      <c r="G36" s="1099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071"/>
      <c r="B37" s="777" t="s">
        <v>142</v>
      </c>
      <c r="C37" s="567" t="s">
        <v>171</v>
      </c>
      <c r="D37" s="427" t="s">
        <v>11</v>
      </c>
      <c r="E37" s="341">
        <v>9250</v>
      </c>
      <c r="F37" s="1100" t="s">
        <v>34</v>
      </c>
      <c r="G37" s="1101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069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071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160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161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162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069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070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070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070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070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071"/>
      <c r="B49" s="776" t="s">
        <v>135</v>
      </c>
      <c r="C49" s="504" t="s">
        <v>57</v>
      </c>
      <c r="D49" s="112" t="s">
        <v>11</v>
      </c>
      <c r="E49" s="350">
        <v>3300</v>
      </c>
      <c r="F49" s="1113" t="s">
        <v>34</v>
      </c>
      <c r="G49" s="1114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146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147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148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149" t="s">
        <v>0</v>
      </c>
      <c r="E54" s="1125"/>
      <c r="F54" s="1122" t="s">
        <v>8</v>
      </c>
      <c r="G54" s="1150"/>
      <c r="H54" s="1170" t="s">
        <v>1</v>
      </c>
      <c r="I54" s="1171"/>
      <c r="J54" s="595">
        <v>0.03</v>
      </c>
      <c r="K54" s="1118" t="s">
        <v>3</v>
      </c>
      <c r="L54" s="1119"/>
      <c r="M54" s="80"/>
      <c r="N54" s="871" t="s">
        <v>177</v>
      </c>
      <c r="O54" s="1159" t="s">
        <v>190</v>
      </c>
      <c r="P54" s="1158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customHeight="1" x14ac:dyDescent="0.2">
      <c r="A55" s="1056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098" t="s">
        <v>34</v>
      </c>
      <c r="G55" s="1135"/>
      <c r="H55" s="210" t="s">
        <v>11</v>
      </c>
      <c r="I55" s="408">
        <v>810</v>
      </c>
      <c r="J55" s="313">
        <f>I55*$J$2</f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136" t="s">
        <v>34</v>
      </c>
      <c r="W55" s="863"/>
      <c r="X55" s="1126" t="s">
        <v>34</v>
      </c>
      <c r="Y55" s="602"/>
    </row>
    <row r="56" spans="1:27" s="25" customFormat="1" ht="34.5" customHeight="1" x14ac:dyDescent="0.2">
      <c r="A56" s="1057"/>
      <c r="B56" s="471" t="s">
        <v>162</v>
      </c>
      <c r="C56" s="17" t="s">
        <v>120</v>
      </c>
      <c r="D56" s="374" t="s">
        <v>11</v>
      </c>
      <c r="E56" s="468">
        <v>750</v>
      </c>
      <c r="F56" s="1129" t="s">
        <v>34</v>
      </c>
      <c r="G56" s="1130"/>
      <c r="H56" s="374" t="s">
        <v>11</v>
      </c>
      <c r="I56" s="469">
        <v>810</v>
      </c>
      <c r="J56" s="318">
        <f>I56*$J$2</f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137"/>
      <c r="W56" s="826"/>
      <c r="X56" s="1127"/>
      <c r="Y56" s="604"/>
    </row>
    <row r="57" spans="1:27" s="25" customFormat="1" ht="34.5" customHeight="1" x14ac:dyDescent="0.2">
      <c r="A57" s="1057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137"/>
      <c r="W57" s="826"/>
      <c r="X57" s="1127"/>
      <c r="Y57" s="607"/>
    </row>
    <row r="58" spans="1:27" s="25" customFormat="1" ht="34.5" customHeight="1" x14ac:dyDescent="0.2">
      <c r="A58" s="1057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137"/>
      <c r="W58" s="826"/>
      <c r="X58" s="1127"/>
      <c r="Y58" s="604"/>
    </row>
    <row r="59" spans="1:27" s="25" customFormat="1" ht="45" x14ac:dyDescent="0.2">
      <c r="A59" s="1057"/>
      <c r="B59" s="467" t="s">
        <v>160</v>
      </c>
      <c r="C59" s="612" t="s">
        <v>65</v>
      </c>
      <c r="D59" s="506" t="s">
        <v>11</v>
      </c>
      <c r="E59" s="239">
        <v>1500</v>
      </c>
      <c r="F59" s="1131" t="s">
        <v>34</v>
      </c>
      <c r="G59" s="1132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137"/>
      <c r="W59" s="295"/>
      <c r="X59" s="1127"/>
      <c r="Y59" s="604"/>
    </row>
    <row r="60" spans="1:27" s="25" customFormat="1" ht="39" customHeight="1" x14ac:dyDescent="0.2">
      <c r="A60" s="1057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137"/>
      <c r="W60" s="826"/>
      <c r="X60" s="1127"/>
      <c r="Y60" s="604"/>
    </row>
    <row r="61" spans="1:27" s="25" customFormat="1" ht="45" x14ac:dyDescent="0.2">
      <c r="A61" s="1057"/>
      <c r="B61" s="467" t="s">
        <v>159</v>
      </c>
      <c r="C61" s="17" t="s">
        <v>120</v>
      </c>
      <c r="D61" s="506" t="s">
        <v>11</v>
      </c>
      <c r="E61" s="239">
        <v>1500</v>
      </c>
      <c r="F61" s="1131" t="s">
        <v>34</v>
      </c>
      <c r="G61" s="1132"/>
      <c r="H61" s="240" t="s">
        <v>91</v>
      </c>
      <c r="I61" s="410"/>
      <c r="J61" s="318">
        <f>I61*$J$2</f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137"/>
      <c r="W61" s="826"/>
      <c r="X61" s="1127"/>
      <c r="Y61" s="607"/>
    </row>
    <row r="62" spans="1:27" s="25" customFormat="1" ht="45" x14ac:dyDescent="0.2">
      <c r="A62" s="1057"/>
      <c r="B62" s="466" t="s">
        <v>154</v>
      </c>
      <c r="C62" s="17" t="s">
        <v>120</v>
      </c>
      <c r="D62" s="506" t="s">
        <v>11</v>
      </c>
      <c r="E62" s="239">
        <v>1500</v>
      </c>
      <c r="F62" s="1131" t="s">
        <v>34</v>
      </c>
      <c r="G62" s="1132"/>
      <c r="H62" s="240" t="s">
        <v>91</v>
      </c>
      <c r="I62" s="411"/>
      <c r="J62" s="318">
        <f>I62*$J$2</f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137"/>
      <c r="W62" s="826"/>
      <c r="X62" s="1127"/>
      <c r="Y62" s="607"/>
    </row>
    <row r="63" spans="1:27" s="25" customFormat="1" ht="33.75" customHeight="1" thickBot="1" x14ac:dyDescent="0.3">
      <c r="A63" s="1057"/>
      <c r="B63" s="497" t="s">
        <v>157</v>
      </c>
      <c r="C63" s="498" t="s">
        <v>168</v>
      </c>
      <c r="D63" s="1152" t="s">
        <v>66</v>
      </c>
      <c r="E63" s="1153"/>
      <c r="F63" s="1133" t="s">
        <v>34</v>
      </c>
      <c r="G63" s="1134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138"/>
      <c r="W63" s="827"/>
      <c r="X63" s="1128"/>
      <c r="Y63" s="619"/>
    </row>
    <row r="64" spans="1:27" s="25" customFormat="1" ht="48.75" customHeight="1" thickBot="1" x14ac:dyDescent="0.25">
      <c r="A64" s="1056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172" t="s">
        <v>34</v>
      </c>
      <c r="W64" s="828"/>
      <c r="X64" s="1083" t="s">
        <v>34</v>
      </c>
      <c r="Y64" s="621"/>
      <c r="Z64" s="71"/>
      <c r="AA64" s="548"/>
    </row>
    <row r="65" spans="1:25" s="25" customFormat="1" ht="50.25" customHeight="1" thickBot="1" x14ac:dyDescent="0.3">
      <c r="A65" s="1097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918"/>
      <c r="V65" s="1173"/>
      <c r="W65" s="829"/>
      <c r="X65" s="1139"/>
      <c r="Y65" s="625"/>
    </row>
    <row r="66" spans="1:25" s="25" customFormat="1" ht="30" customHeight="1" x14ac:dyDescent="0.2">
      <c r="A66" s="1056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140" t="s">
        <v>34</v>
      </c>
      <c r="G66" s="1141"/>
      <c r="H66" s="501" t="s">
        <v>11</v>
      </c>
      <c r="I66" s="628">
        <v>666.6</v>
      </c>
      <c r="J66" s="61">
        <f>I66*$J$2</f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137" t="s">
        <v>34</v>
      </c>
      <c r="W66" s="830"/>
      <c r="X66" s="1127" t="s">
        <v>34</v>
      </c>
      <c r="Y66" s="629"/>
    </row>
    <row r="67" spans="1:25" s="632" customFormat="1" ht="45" x14ac:dyDescent="0.2">
      <c r="A67" s="1057"/>
      <c r="B67" s="550" t="s">
        <v>166</v>
      </c>
      <c r="C67" s="630" t="s">
        <v>179</v>
      </c>
      <c r="D67" s="502" t="s">
        <v>11</v>
      </c>
      <c r="E67" s="60">
        <v>495</v>
      </c>
      <c r="F67" s="1142" t="s">
        <v>34</v>
      </c>
      <c r="G67" s="1143"/>
      <c r="H67" s="502" t="s">
        <v>11</v>
      </c>
      <c r="I67" s="631">
        <v>666.6</v>
      </c>
      <c r="J67" s="61">
        <f>I67*$J$2</f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03"/>
      <c r="V67" s="1137"/>
      <c r="W67" s="295"/>
      <c r="X67" s="1127"/>
      <c r="Y67" s="607"/>
    </row>
    <row r="68" spans="1:25" s="25" customFormat="1" ht="45.75" thickBot="1" x14ac:dyDescent="0.25">
      <c r="A68" s="1097"/>
      <c r="B68" s="633" t="s">
        <v>167</v>
      </c>
      <c r="C68" s="634" t="s">
        <v>179</v>
      </c>
      <c r="D68" s="504" t="s">
        <v>11</v>
      </c>
      <c r="E68" s="244">
        <v>495</v>
      </c>
      <c r="F68" s="1144" t="s">
        <v>34</v>
      </c>
      <c r="G68" s="1145"/>
      <c r="H68" s="504" t="s">
        <v>11</v>
      </c>
      <c r="I68" s="635">
        <v>666.6</v>
      </c>
      <c r="J68" s="356">
        <f>I68*$J$2</f>
        <v>19.998000000000001</v>
      </c>
      <c r="K68" s="330"/>
      <c r="L68" s="194">
        <f t="shared" ref="L68:L73" si="31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18"/>
      <c r="V68" s="1138"/>
      <c r="W68" s="827"/>
      <c r="X68" s="1128"/>
      <c r="Y68" s="619"/>
    </row>
    <row r="69" spans="1:25" s="25" customFormat="1" ht="33" customHeight="1" x14ac:dyDescent="0.2">
      <c r="A69" s="1058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>I69*$J$2</f>
        <v>79.11</v>
      </c>
      <c r="K69" s="179"/>
      <c r="L69" s="104">
        <f t="shared" si="31"/>
        <v>2716.11</v>
      </c>
      <c r="M69" s="105">
        <f t="shared" ref="M69:M72" si="32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>V69*$W$2</f>
        <v>725.40000000000009</v>
      </c>
      <c r="X69" s="864">
        <v>14508</v>
      </c>
      <c r="Y69" s="682">
        <f t="shared" ref="Y69:Y71" si="33">X69/180</f>
        <v>80.599999999999994</v>
      </c>
    </row>
    <row r="70" spans="1:25" s="25" customFormat="1" ht="30" x14ac:dyDescent="0.2">
      <c r="A70" s="1059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>V70*$W$2</f>
        <v>26</v>
      </c>
      <c r="X70" s="865">
        <v>520</v>
      </c>
      <c r="Y70" s="680">
        <f t="shared" si="33"/>
        <v>2.8888888888888888</v>
      </c>
    </row>
    <row r="71" spans="1:25" s="25" customFormat="1" ht="34.5" customHeight="1" x14ac:dyDescent="0.2">
      <c r="A71" s="1059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>I71*$J$2</f>
        <v>447.9</v>
      </c>
      <c r="K71" s="319"/>
      <c r="L71" s="51">
        <f t="shared" si="31"/>
        <v>15377.9</v>
      </c>
      <c r="M71" s="48">
        <f t="shared" si="32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>V71*$W$2</f>
        <v>765</v>
      </c>
      <c r="X71" s="866">
        <v>15300</v>
      </c>
      <c r="Y71" s="680">
        <f t="shared" si="33"/>
        <v>85</v>
      </c>
    </row>
    <row r="72" spans="1:25" s="25" customFormat="1" ht="30.75" customHeight="1" x14ac:dyDescent="0.2">
      <c r="A72" s="1059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>I72*$J$2</f>
        <v>298.5</v>
      </c>
      <c r="K72" s="319"/>
      <c r="L72" s="51">
        <f t="shared" si="31"/>
        <v>10248.5</v>
      </c>
      <c r="M72" s="48">
        <f t="shared" si="32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 t="s">
        <v>34</v>
      </c>
      <c r="W72" s="295" t="e">
        <f>V72*$W$2</f>
        <v>#VALUE!</v>
      </c>
      <c r="X72" s="867" t="s">
        <v>34</v>
      </c>
      <c r="Y72" s="607"/>
    </row>
    <row r="73" spans="1:25" s="25" customFormat="1" ht="27.75" customHeight="1" thickBot="1" x14ac:dyDescent="0.3">
      <c r="A73" s="1060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>I73*$J$2</f>
        <v>40.5</v>
      </c>
      <c r="K73" s="330"/>
      <c r="L73" s="194">
        <f t="shared" si="31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 t="s">
        <v>34</v>
      </c>
      <c r="W73" s="827" t="e">
        <f>V73*$W$2</f>
        <v>#VALUE!</v>
      </c>
      <c r="X73" s="868" t="s">
        <v>34</v>
      </c>
      <c r="Y73" s="619"/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52"/>
      <c r="B75" s="79" t="s">
        <v>72</v>
      </c>
      <c r="C75" s="653"/>
      <c r="D75" s="1154"/>
      <c r="E75" s="1155"/>
      <c r="F75" s="1154"/>
      <c r="G75" s="1156"/>
      <c r="H75" s="223"/>
      <c r="I75" s="485"/>
      <c r="J75" s="486"/>
      <c r="K75" s="487"/>
      <c r="L75" s="488"/>
      <c r="M75" s="206"/>
      <c r="N75" s="871" t="s">
        <v>177</v>
      </c>
      <c r="O75" s="1157" t="s">
        <v>190</v>
      </c>
      <c r="P75" s="1158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hidden="1" customHeight="1" x14ac:dyDescent="0.25">
      <c r="A76" s="1058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151"/>
      <c r="P76" s="448"/>
      <c r="Q76" s="658"/>
      <c r="R76" s="659"/>
      <c r="S76" s="1151"/>
      <c r="T76" s="660"/>
      <c r="U76" s="661"/>
      <c r="V76" s="896">
        <v>3300</v>
      </c>
      <c r="W76" s="685">
        <f>V76*$R$2</f>
        <v>165</v>
      </c>
      <c r="X76" s="686">
        <f>V76+W76</f>
        <v>3465</v>
      </c>
      <c r="Y76" s="662"/>
    </row>
    <row r="77" spans="1:25" s="25" customFormat="1" ht="30.75" hidden="1" customHeight="1" x14ac:dyDescent="0.25">
      <c r="A77" s="1059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151"/>
      <c r="P77" s="463"/>
      <c r="Q77" s="658"/>
      <c r="R77" s="659"/>
      <c r="S77" s="1151"/>
      <c r="T77" s="660"/>
      <c r="U77" s="661"/>
      <c r="V77" s="897">
        <v>2500</v>
      </c>
      <c r="W77" s="678">
        <f>V77*$R$2</f>
        <v>125</v>
      </c>
      <c r="X77" s="687">
        <f>V77+W77</f>
        <v>2625</v>
      </c>
      <c r="Y77" s="663"/>
    </row>
    <row r="78" spans="1:25" s="25" customFormat="1" ht="28.5" hidden="1" customHeight="1" x14ac:dyDescent="0.25">
      <c r="A78" s="1059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151"/>
      <c r="P78" s="448"/>
      <c r="Q78" s="658"/>
      <c r="R78" s="659"/>
      <c r="S78" s="1151"/>
      <c r="T78" s="660"/>
      <c r="U78" s="661"/>
      <c r="V78" s="896">
        <v>1650</v>
      </c>
      <c r="W78" s="678">
        <f>V78*$R$2</f>
        <v>82.5</v>
      </c>
      <c r="X78" s="686">
        <f>V78+W78</f>
        <v>1732.5</v>
      </c>
      <c r="Y78" s="664"/>
    </row>
    <row r="79" spans="1:25" s="25" customFormat="1" ht="30.75" hidden="1" customHeight="1" x14ac:dyDescent="0.25">
      <c r="A79" s="1059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151"/>
      <c r="P79" s="463"/>
      <c r="Q79" s="658"/>
      <c r="R79" s="659"/>
      <c r="S79" s="1151"/>
      <c r="T79" s="660"/>
      <c r="U79" s="661"/>
      <c r="V79" s="897">
        <v>1400</v>
      </c>
      <c r="W79" s="678">
        <f>V79*$R$2</f>
        <v>70</v>
      </c>
      <c r="X79" s="687">
        <f>V79+W79</f>
        <v>1470</v>
      </c>
      <c r="Y79" s="663"/>
    </row>
    <row r="80" spans="1:25" s="25" customFormat="1" ht="29.25" hidden="1" customHeight="1" x14ac:dyDescent="0.25">
      <c r="A80" s="1059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151"/>
      <c r="P80" s="463"/>
      <c r="Q80" s="658"/>
      <c r="R80" s="659"/>
      <c r="S80" s="1151"/>
      <c r="T80" s="660"/>
      <c r="U80" s="661"/>
      <c r="V80" s="897">
        <v>6545</v>
      </c>
      <c r="W80" s="678"/>
      <c r="X80" s="687">
        <v>6950</v>
      </c>
      <c r="Y80" s="663"/>
    </row>
    <row r="81" spans="1:25" s="25" customFormat="1" ht="29.25" hidden="1" customHeight="1" thickBot="1" x14ac:dyDescent="0.3">
      <c r="A81" s="1059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151"/>
      <c r="P81" s="479"/>
      <c r="Q81" s="658"/>
      <c r="R81" s="659"/>
      <c r="S81" s="1151"/>
      <c r="T81" s="660"/>
      <c r="U81" s="665"/>
      <c r="V81" s="898">
        <v>13900</v>
      </c>
      <c r="W81" s="677"/>
      <c r="X81" s="688">
        <v>14800</v>
      </c>
      <c r="Y81" s="666"/>
    </row>
    <row r="82" spans="1:25" s="25" customFormat="1" ht="35.25" hidden="1" customHeight="1" x14ac:dyDescent="0.2">
      <c r="A82" s="1059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4">
        <v>265</v>
      </c>
      <c r="T82" s="600"/>
      <c r="U82" s="601"/>
      <c r="V82" s="1163"/>
      <c r="W82" s="475"/>
      <c r="X82" s="687">
        <v>265</v>
      </c>
      <c r="Y82" s="602"/>
    </row>
    <row r="83" spans="1:25" s="25" customFormat="1" ht="27.75" hidden="1" customHeight="1" x14ac:dyDescent="0.2">
      <c r="A83" s="1059"/>
      <c r="B83" s="464" t="s">
        <v>153</v>
      </c>
      <c r="C83" s="630" t="s">
        <v>174</v>
      </c>
      <c r="D83" s="63" t="s">
        <v>11</v>
      </c>
      <c r="E83" s="446">
        <v>990</v>
      </c>
      <c r="F83" s="1166" t="s">
        <v>34</v>
      </c>
      <c r="G83" s="1167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10"/>
      <c r="O83" s="901"/>
      <c r="P83" s="527"/>
      <c r="Q83" s="548" t="s">
        <v>34</v>
      </c>
      <c r="R83" s="669"/>
      <c r="S83" s="900"/>
      <c r="T83" s="611"/>
      <c r="U83" s="603"/>
      <c r="V83" s="1164"/>
      <c r="X83" s="861"/>
      <c r="Y83" s="641"/>
    </row>
    <row r="84" spans="1:25" s="25" customFormat="1" ht="29.25" hidden="1" customHeight="1" x14ac:dyDescent="0.2">
      <c r="A84" s="1059"/>
      <c r="B84" s="445" t="s">
        <v>77</v>
      </c>
      <c r="C84" s="612"/>
      <c r="D84" s="502" t="s">
        <v>11</v>
      </c>
      <c r="E84" s="89">
        <v>240</v>
      </c>
      <c r="F84" s="1166" t="s">
        <v>34</v>
      </c>
      <c r="G84" s="1167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2">
        <v>265</v>
      </c>
      <c r="T84" s="611"/>
      <c r="U84" s="603"/>
      <c r="V84" s="1164"/>
      <c r="X84" s="902">
        <v>265</v>
      </c>
      <c r="Y84" s="641"/>
    </row>
    <row r="85" spans="1:25" s="25" customFormat="1" ht="36.75" hidden="1" customHeight="1" thickBot="1" x14ac:dyDescent="0.25">
      <c r="A85" s="1060"/>
      <c r="B85" s="245" t="s">
        <v>78</v>
      </c>
      <c r="C85" s="671"/>
      <c r="D85" s="504" t="s">
        <v>11</v>
      </c>
      <c r="E85" s="447">
        <v>170</v>
      </c>
      <c r="F85" s="1168" t="s">
        <v>34</v>
      </c>
      <c r="G85" s="1169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3">
        <v>200</v>
      </c>
      <c r="T85" s="590"/>
      <c r="U85" s="618"/>
      <c r="V85" s="1165"/>
      <c r="W85" s="477"/>
      <c r="X85" s="903">
        <v>200</v>
      </c>
      <c r="Y85" s="625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V82:V85"/>
    <mergeCell ref="F83:G83"/>
    <mergeCell ref="F84:G84"/>
    <mergeCell ref="F85:G85"/>
    <mergeCell ref="H54:I54"/>
    <mergeCell ref="K54:L54"/>
    <mergeCell ref="V64:V65"/>
    <mergeCell ref="S76:S81"/>
    <mergeCell ref="A36:A37"/>
    <mergeCell ref="A38:A39"/>
    <mergeCell ref="A41:A43"/>
    <mergeCell ref="A44:A49"/>
    <mergeCell ref="F49:G49"/>
    <mergeCell ref="F36:G36"/>
    <mergeCell ref="F37:G37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F63:G63"/>
    <mergeCell ref="F55:G55"/>
    <mergeCell ref="V55:V63"/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02" t="s">
        <v>195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103" t="s">
        <v>0</v>
      </c>
      <c r="E2" s="1104"/>
      <c r="F2" s="1105" t="s">
        <v>8</v>
      </c>
      <c r="G2" s="1106"/>
      <c r="H2" s="1107" t="s">
        <v>1</v>
      </c>
      <c r="I2" s="1108"/>
      <c r="J2" s="510">
        <v>0.03</v>
      </c>
      <c r="K2" s="1109" t="s">
        <v>3</v>
      </c>
      <c r="L2" s="1110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061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111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67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111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111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111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111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062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061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111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111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111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111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062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069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070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070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070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070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070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070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070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070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070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070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070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071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061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062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095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096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096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112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061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098" t="s">
        <v>34</v>
      </c>
      <c r="G36" s="1099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062"/>
      <c r="B37" s="777" t="s">
        <v>142</v>
      </c>
      <c r="C37" s="567" t="s">
        <v>171</v>
      </c>
      <c r="D37" s="427" t="s">
        <v>11</v>
      </c>
      <c r="E37" s="341">
        <v>9250</v>
      </c>
      <c r="F37" s="1100" t="s">
        <v>34</v>
      </c>
      <c r="G37" s="1101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061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062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092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093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094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061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111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111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111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111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062"/>
      <c r="B49" s="776" t="s">
        <v>135</v>
      </c>
      <c r="C49" s="504" t="s">
        <v>57</v>
      </c>
      <c r="D49" s="112" t="s">
        <v>11</v>
      </c>
      <c r="E49" s="350">
        <v>3300</v>
      </c>
      <c r="F49" s="1113" t="s">
        <v>34</v>
      </c>
      <c r="G49" s="1114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063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064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065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149" t="s">
        <v>0</v>
      </c>
      <c r="E54" s="1125"/>
      <c r="F54" s="1122" t="s">
        <v>8</v>
      </c>
      <c r="G54" s="1150"/>
      <c r="H54" s="1170" t="s">
        <v>1</v>
      </c>
      <c r="I54" s="1171"/>
      <c r="J54" s="595">
        <v>0.03</v>
      </c>
      <c r="K54" s="1118" t="s">
        <v>3</v>
      </c>
      <c r="L54" s="1119"/>
      <c r="M54" s="80"/>
      <c r="N54" s="871" t="s">
        <v>177</v>
      </c>
      <c r="O54" s="1159" t="s">
        <v>190</v>
      </c>
      <c r="P54" s="1158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hidden="1" customHeight="1" x14ac:dyDescent="0.2">
      <c r="A55" s="1056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098" t="s">
        <v>34</v>
      </c>
      <c r="G55" s="1135"/>
      <c r="H55" s="210" t="s">
        <v>11</v>
      </c>
      <c r="I55" s="408">
        <v>810</v>
      </c>
      <c r="J55" s="313">
        <f t="shared" si="5"/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136"/>
      <c r="W55" s="863"/>
      <c r="X55" s="1126"/>
      <c r="Y55" s="602"/>
    </row>
    <row r="56" spans="1:27" s="25" customFormat="1" ht="34.5" hidden="1" customHeight="1" x14ac:dyDescent="0.2">
      <c r="A56" s="1057"/>
      <c r="B56" s="471" t="s">
        <v>162</v>
      </c>
      <c r="C56" s="17" t="s">
        <v>120</v>
      </c>
      <c r="D56" s="374" t="s">
        <v>11</v>
      </c>
      <c r="E56" s="468">
        <v>750</v>
      </c>
      <c r="F56" s="1129" t="s">
        <v>34</v>
      </c>
      <c r="G56" s="1130"/>
      <c r="H56" s="374" t="s">
        <v>11</v>
      </c>
      <c r="I56" s="469">
        <v>810</v>
      </c>
      <c r="J56" s="318">
        <f t="shared" si="5"/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137"/>
      <c r="W56" s="826"/>
      <c r="X56" s="1127"/>
      <c r="Y56" s="604"/>
    </row>
    <row r="57" spans="1:27" s="25" customFormat="1" ht="34.5" hidden="1" customHeight="1" x14ac:dyDescent="0.2">
      <c r="A57" s="1057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137"/>
      <c r="W57" s="826"/>
      <c r="X57" s="1127"/>
      <c r="Y57" s="607"/>
    </row>
    <row r="58" spans="1:27" s="25" customFormat="1" ht="34.5" hidden="1" customHeight="1" x14ac:dyDescent="0.2">
      <c r="A58" s="1057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137"/>
      <c r="W58" s="826"/>
      <c r="X58" s="1127"/>
      <c r="Y58" s="604"/>
    </row>
    <row r="59" spans="1:27" s="25" customFormat="1" ht="45" hidden="1" x14ac:dyDescent="0.2">
      <c r="A59" s="1057"/>
      <c r="B59" s="467" t="s">
        <v>160</v>
      </c>
      <c r="C59" s="612" t="s">
        <v>65</v>
      </c>
      <c r="D59" s="506" t="s">
        <v>11</v>
      </c>
      <c r="E59" s="239">
        <v>1500</v>
      </c>
      <c r="F59" s="1131" t="s">
        <v>34</v>
      </c>
      <c r="G59" s="1132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137"/>
      <c r="W59" s="295"/>
      <c r="X59" s="1127"/>
      <c r="Y59" s="604"/>
    </row>
    <row r="60" spans="1:27" s="25" customFormat="1" ht="39" hidden="1" customHeight="1" x14ac:dyDescent="0.2">
      <c r="A60" s="1057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137"/>
      <c r="W60" s="826"/>
      <c r="X60" s="1127"/>
      <c r="Y60" s="604"/>
    </row>
    <row r="61" spans="1:27" s="25" customFormat="1" ht="45" hidden="1" x14ac:dyDescent="0.2">
      <c r="A61" s="1057"/>
      <c r="B61" s="467" t="s">
        <v>159</v>
      </c>
      <c r="C61" s="17" t="s">
        <v>120</v>
      </c>
      <c r="D61" s="506" t="s">
        <v>11</v>
      </c>
      <c r="E61" s="239">
        <v>1500</v>
      </c>
      <c r="F61" s="1131" t="s">
        <v>34</v>
      </c>
      <c r="G61" s="1132"/>
      <c r="H61" s="240" t="s">
        <v>91</v>
      </c>
      <c r="I61" s="410"/>
      <c r="J61" s="318">
        <f t="shared" si="5"/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137"/>
      <c r="W61" s="826"/>
      <c r="X61" s="1127"/>
      <c r="Y61" s="607"/>
    </row>
    <row r="62" spans="1:27" s="25" customFormat="1" ht="45" hidden="1" x14ac:dyDescent="0.2">
      <c r="A62" s="1057"/>
      <c r="B62" s="466" t="s">
        <v>154</v>
      </c>
      <c r="C62" s="17" t="s">
        <v>120</v>
      </c>
      <c r="D62" s="506" t="s">
        <v>11</v>
      </c>
      <c r="E62" s="239">
        <v>1500</v>
      </c>
      <c r="F62" s="1131" t="s">
        <v>34</v>
      </c>
      <c r="G62" s="1132"/>
      <c r="H62" s="240" t="s">
        <v>91</v>
      </c>
      <c r="I62" s="411"/>
      <c r="J62" s="318">
        <f t="shared" si="5"/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137"/>
      <c r="W62" s="826"/>
      <c r="X62" s="1127"/>
      <c r="Y62" s="607"/>
    </row>
    <row r="63" spans="1:27" s="25" customFormat="1" ht="33.75" hidden="1" customHeight="1" thickBot="1" x14ac:dyDescent="0.3">
      <c r="A63" s="1057"/>
      <c r="B63" s="497" t="s">
        <v>157</v>
      </c>
      <c r="C63" s="498" t="s">
        <v>168</v>
      </c>
      <c r="D63" s="1152" t="s">
        <v>66</v>
      </c>
      <c r="E63" s="1153"/>
      <c r="F63" s="1133" t="s">
        <v>34</v>
      </c>
      <c r="G63" s="1134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138"/>
      <c r="W63" s="827"/>
      <c r="X63" s="1128"/>
      <c r="Y63" s="619"/>
    </row>
    <row r="64" spans="1:27" s="25" customFormat="1" ht="48.75" hidden="1" customHeight="1" thickBot="1" x14ac:dyDescent="0.25">
      <c r="A64" s="1056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174"/>
      <c r="W64" s="828"/>
      <c r="X64" s="1083"/>
      <c r="Y64" s="621"/>
      <c r="Z64" s="71"/>
      <c r="AA64" s="548"/>
    </row>
    <row r="65" spans="1:25" s="25" customFormat="1" ht="50.25" hidden="1" customHeight="1" thickBot="1" x14ac:dyDescent="0.3">
      <c r="A65" s="1097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618"/>
      <c r="V65" s="1175"/>
      <c r="W65" s="829"/>
      <c r="X65" s="1139"/>
      <c r="Y65" s="625"/>
    </row>
    <row r="66" spans="1:25" s="25" customFormat="1" ht="30" hidden="1" customHeight="1" x14ac:dyDescent="0.2">
      <c r="A66" s="1056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140" t="s">
        <v>34</v>
      </c>
      <c r="G66" s="1141"/>
      <c r="H66" s="501" t="s">
        <v>11</v>
      </c>
      <c r="I66" s="628">
        <v>666.6</v>
      </c>
      <c r="J66" s="61">
        <f t="shared" si="5"/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137"/>
      <c r="W66" s="830"/>
      <c r="X66" s="1127"/>
      <c r="Y66" s="629"/>
    </row>
    <row r="67" spans="1:25" s="632" customFormat="1" ht="45.75" hidden="1" thickBot="1" x14ac:dyDescent="0.25">
      <c r="A67" s="1057"/>
      <c r="B67" s="550" t="s">
        <v>166</v>
      </c>
      <c r="C67" s="630" t="s">
        <v>179</v>
      </c>
      <c r="D67" s="502" t="s">
        <v>11</v>
      </c>
      <c r="E67" s="60">
        <v>495</v>
      </c>
      <c r="F67" s="1142" t="s">
        <v>34</v>
      </c>
      <c r="G67" s="1143"/>
      <c r="H67" s="502" t="s">
        <v>11</v>
      </c>
      <c r="I67" s="631">
        <v>666.6</v>
      </c>
      <c r="J67" s="61">
        <f t="shared" si="5"/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18"/>
      <c r="V67" s="1137"/>
      <c r="W67" s="295"/>
      <c r="X67" s="1127"/>
      <c r="Y67" s="607"/>
    </row>
    <row r="68" spans="1:25" s="25" customFormat="1" ht="45.75" hidden="1" thickBot="1" x14ac:dyDescent="0.25">
      <c r="A68" s="1097"/>
      <c r="B68" s="633" t="s">
        <v>167</v>
      </c>
      <c r="C68" s="634" t="s">
        <v>179</v>
      </c>
      <c r="D68" s="504" t="s">
        <v>11</v>
      </c>
      <c r="E68" s="244">
        <v>495</v>
      </c>
      <c r="F68" s="1144" t="s">
        <v>34</v>
      </c>
      <c r="G68" s="1145"/>
      <c r="H68" s="504" t="s">
        <v>11</v>
      </c>
      <c r="I68" s="635">
        <v>666.6</v>
      </c>
      <c r="J68" s="356">
        <f t="shared" ref="J68:J73" si="31">I68*$J$2</f>
        <v>19.998000000000001</v>
      </c>
      <c r="K68" s="330"/>
      <c r="L68" s="194">
        <f t="shared" ref="L68:L73" si="32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36"/>
      <c r="V68" s="1138"/>
      <c r="W68" s="827"/>
      <c r="X68" s="1128"/>
      <c r="Y68" s="619"/>
    </row>
    <row r="69" spans="1:25" s="25" customFormat="1" ht="33" hidden="1" customHeight="1" x14ac:dyDescent="0.2">
      <c r="A69" s="1058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 t="shared" si="31"/>
        <v>79.11</v>
      </c>
      <c r="K69" s="179"/>
      <c r="L69" s="104">
        <f t="shared" si="32"/>
        <v>2716.11</v>
      </c>
      <c r="M69" s="105">
        <f t="shared" ref="M69:M72" si="33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 t="shared" ref="W69:W73" si="34">V69*$W$2</f>
        <v>725.40000000000009</v>
      </c>
      <c r="X69" s="864">
        <v>14508</v>
      </c>
      <c r="Y69" s="682">
        <f t="shared" ref="Y69:Y73" si="35">X69/180</f>
        <v>80.599999999999994</v>
      </c>
    </row>
    <row r="70" spans="1:25" s="25" customFormat="1" ht="30" hidden="1" x14ac:dyDescent="0.2">
      <c r="A70" s="1059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 t="shared" si="34"/>
        <v>26</v>
      </c>
      <c r="X70" s="865">
        <v>520</v>
      </c>
      <c r="Y70" s="680">
        <f t="shared" si="35"/>
        <v>2.8888888888888888</v>
      </c>
    </row>
    <row r="71" spans="1:25" s="25" customFormat="1" ht="34.5" hidden="1" customHeight="1" x14ac:dyDescent="0.2">
      <c r="A71" s="1059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 t="shared" si="31"/>
        <v>447.9</v>
      </c>
      <c r="K71" s="319"/>
      <c r="L71" s="51">
        <f t="shared" si="32"/>
        <v>15377.9</v>
      </c>
      <c r="M71" s="48">
        <f t="shared" si="33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 t="shared" si="34"/>
        <v>765</v>
      </c>
      <c r="X71" s="866">
        <v>15300</v>
      </c>
      <c r="Y71" s="680">
        <f t="shared" si="35"/>
        <v>85</v>
      </c>
    </row>
    <row r="72" spans="1:25" s="25" customFormat="1" ht="30.75" hidden="1" customHeight="1" x14ac:dyDescent="0.2">
      <c r="A72" s="1059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 t="shared" si="31"/>
        <v>298.5</v>
      </c>
      <c r="K72" s="319"/>
      <c r="L72" s="51">
        <f t="shared" si="32"/>
        <v>10248.5</v>
      </c>
      <c r="M72" s="48">
        <f t="shared" si="33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/>
      <c r="W72" s="295">
        <f t="shared" si="34"/>
        <v>0</v>
      </c>
      <c r="X72" s="867"/>
      <c r="Y72" s="607">
        <f t="shared" si="35"/>
        <v>0</v>
      </c>
    </row>
    <row r="73" spans="1:25" s="25" customFormat="1" ht="27.75" hidden="1" customHeight="1" thickBot="1" x14ac:dyDescent="0.3">
      <c r="A73" s="1060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 t="shared" si="31"/>
        <v>40.5</v>
      </c>
      <c r="K73" s="330"/>
      <c r="L73" s="194">
        <f t="shared" si="32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/>
      <c r="W73" s="827">
        <f t="shared" si="34"/>
        <v>0</v>
      </c>
      <c r="X73" s="868"/>
      <c r="Y73" s="619">
        <f t="shared" si="35"/>
        <v>0</v>
      </c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52"/>
      <c r="B75" s="79" t="s">
        <v>72</v>
      </c>
      <c r="C75" s="653"/>
      <c r="D75" s="1154"/>
      <c r="E75" s="1155"/>
      <c r="F75" s="1154"/>
      <c r="G75" s="1156"/>
      <c r="H75" s="223"/>
      <c r="I75" s="485"/>
      <c r="J75" s="486"/>
      <c r="K75" s="487"/>
      <c r="L75" s="488"/>
      <c r="M75" s="206"/>
      <c r="N75" s="871" t="s">
        <v>177</v>
      </c>
      <c r="O75" s="1157" t="s">
        <v>190</v>
      </c>
      <c r="P75" s="1158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customHeight="1" x14ac:dyDescent="0.25">
      <c r="A76" s="1058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081" t="s">
        <v>34</v>
      </c>
      <c r="P76" s="448"/>
      <c r="Q76" s="658"/>
      <c r="R76" s="659"/>
      <c r="S76" s="1176" t="s">
        <v>34</v>
      </c>
      <c r="T76" s="660"/>
      <c r="U76" s="661"/>
      <c r="V76" s="896">
        <v>3300</v>
      </c>
      <c r="W76" s="685">
        <f>V76*$R$2</f>
        <v>165</v>
      </c>
      <c r="X76" s="910">
        <f>V76+W76</f>
        <v>3465</v>
      </c>
      <c r="Y76" s="914"/>
    </row>
    <row r="77" spans="1:25" s="25" customFormat="1" ht="30.75" customHeight="1" x14ac:dyDescent="0.25">
      <c r="A77" s="1059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082"/>
      <c r="P77" s="463"/>
      <c r="Q77" s="658"/>
      <c r="R77" s="659"/>
      <c r="S77" s="1176"/>
      <c r="T77" s="660"/>
      <c r="U77" s="661"/>
      <c r="V77" s="897">
        <v>2500</v>
      </c>
      <c r="W77" s="678">
        <f>V77*$R$2</f>
        <v>125</v>
      </c>
      <c r="X77" s="911">
        <f>V77+W77</f>
        <v>2625</v>
      </c>
      <c r="Y77" s="915"/>
    </row>
    <row r="78" spans="1:25" s="25" customFormat="1" ht="28.5" customHeight="1" x14ac:dyDescent="0.25">
      <c r="A78" s="1059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082"/>
      <c r="P78" s="448"/>
      <c r="Q78" s="658"/>
      <c r="R78" s="659"/>
      <c r="S78" s="1176"/>
      <c r="T78" s="660"/>
      <c r="U78" s="661"/>
      <c r="V78" s="896">
        <v>1650</v>
      </c>
      <c r="W78" s="678">
        <f>V78*$R$2</f>
        <v>82.5</v>
      </c>
      <c r="X78" s="910">
        <f>V78+W78</f>
        <v>1732.5</v>
      </c>
      <c r="Y78" s="916"/>
    </row>
    <row r="79" spans="1:25" s="25" customFormat="1" ht="30.75" customHeight="1" x14ac:dyDescent="0.25">
      <c r="A79" s="1059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082"/>
      <c r="P79" s="463"/>
      <c r="Q79" s="658"/>
      <c r="R79" s="659"/>
      <c r="S79" s="1176"/>
      <c r="T79" s="660"/>
      <c r="U79" s="661"/>
      <c r="V79" s="897">
        <v>1400</v>
      </c>
      <c r="W79" s="678">
        <f>V79*$R$2</f>
        <v>70</v>
      </c>
      <c r="X79" s="911">
        <f>V79+W79</f>
        <v>1470</v>
      </c>
      <c r="Y79" s="915"/>
    </row>
    <row r="80" spans="1:25" s="25" customFormat="1" ht="29.25" customHeight="1" x14ac:dyDescent="0.25">
      <c r="A80" s="1059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082"/>
      <c r="P80" s="463"/>
      <c r="Q80" s="658"/>
      <c r="R80" s="659"/>
      <c r="S80" s="1176"/>
      <c r="T80" s="660"/>
      <c r="U80" s="661"/>
      <c r="V80" s="897">
        <v>6545</v>
      </c>
      <c r="W80" s="678"/>
      <c r="X80" s="911">
        <v>6950</v>
      </c>
      <c r="Y80" s="915"/>
    </row>
    <row r="81" spans="1:25" s="25" customFormat="1" ht="29.25" customHeight="1" thickBot="1" x14ac:dyDescent="0.3">
      <c r="A81" s="1059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091"/>
      <c r="P81" s="479"/>
      <c r="Q81" s="658"/>
      <c r="R81" s="659"/>
      <c r="S81" s="1176"/>
      <c r="T81" s="660"/>
      <c r="U81" s="665"/>
      <c r="V81" s="898">
        <v>13900</v>
      </c>
      <c r="W81" s="677"/>
      <c r="X81" s="912">
        <v>14800</v>
      </c>
      <c r="Y81" s="917"/>
    </row>
    <row r="82" spans="1:25" s="25" customFormat="1" ht="35.25" customHeight="1" x14ac:dyDescent="0.2">
      <c r="A82" s="1059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5">
        <v>265</v>
      </c>
      <c r="T82" s="909"/>
      <c r="U82" s="601"/>
      <c r="V82" s="1177" t="s">
        <v>34</v>
      </c>
      <c r="W82" s="475"/>
      <c r="X82" s="911">
        <v>265</v>
      </c>
      <c r="Y82" s="909"/>
    </row>
    <row r="83" spans="1:25" s="25" customFormat="1" ht="27.75" customHeight="1" x14ac:dyDescent="0.2">
      <c r="A83" s="1059"/>
      <c r="B83" s="464" t="s">
        <v>153</v>
      </c>
      <c r="C83" s="630" t="s">
        <v>174</v>
      </c>
      <c r="D83" s="63" t="s">
        <v>11</v>
      </c>
      <c r="E83" s="446">
        <v>990</v>
      </c>
      <c r="F83" s="1166" t="s">
        <v>34</v>
      </c>
      <c r="G83" s="1167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10"/>
      <c r="O83" s="901"/>
      <c r="P83" s="527"/>
      <c r="Q83" s="548" t="s">
        <v>34</v>
      </c>
      <c r="R83" s="669"/>
      <c r="S83" s="906"/>
      <c r="T83" s="857"/>
      <c r="U83" s="603"/>
      <c r="V83" s="1178"/>
      <c r="X83" s="913"/>
      <c r="Y83" s="857"/>
    </row>
    <row r="84" spans="1:25" s="25" customFormat="1" ht="29.25" customHeight="1" x14ac:dyDescent="0.2">
      <c r="A84" s="1059"/>
      <c r="B84" s="445" t="s">
        <v>77</v>
      </c>
      <c r="C84" s="612"/>
      <c r="D84" s="502" t="s">
        <v>11</v>
      </c>
      <c r="E84" s="89">
        <v>240</v>
      </c>
      <c r="F84" s="1166" t="s">
        <v>34</v>
      </c>
      <c r="G84" s="1167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7">
        <v>265</v>
      </c>
      <c r="T84" s="857"/>
      <c r="U84" s="603"/>
      <c r="V84" s="1178"/>
      <c r="X84" s="907">
        <v>265</v>
      </c>
      <c r="Y84" s="857"/>
    </row>
    <row r="85" spans="1:25" s="25" customFormat="1" ht="36.75" customHeight="1" thickBot="1" x14ac:dyDescent="0.25">
      <c r="A85" s="1060"/>
      <c r="B85" s="245" t="s">
        <v>78</v>
      </c>
      <c r="C85" s="671"/>
      <c r="D85" s="504" t="s">
        <v>11</v>
      </c>
      <c r="E85" s="447">
        <v>170</v>
      </c>
      <c r="F85" s="1168" t="s">
        <v>34</v>
      </c>
      <c r="G85" s="1169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8">
        <v>200</v>
      </c>
      <c r="T85" s="859"/>
      <c r="U85" s="618"/>
      <c r="V85" s="1179"/>
      <c r="W85" s="477"/>
      <c r="X85" s="908">
        <v>200</v>
      </c>
      <c r="Y85" s="859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S76:S81"/>
    <mergeCell ref="V82:V85"/>
    <mergeCell ref="F83:G83"/>
    <mergeCell ref="F84:G84"/>
    <mergeCell ref="F85:G85"/>
    <mergeCell ref="A69:A73"/>
    <mergeCell ref="D75:E75"/>
    <mergeCell ref="F75:G75"/>
    <mergeCell ref="O75:P75"/>
    <mergeCell ref="A76:A85"/>
    <mergeCell ref="O76:O81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186"/>
      <c r="B1" s="1186"/>
      <c r="C1" s="1186"/>
      <c r="D1" s="1186"/>
      <c r="E1" s="1186"/>
      <c r="F1" s="1186"/>
      <c r="G1" s="1186"/>
      <c r="K1" s="25"/>
      <c r="L1" s="25"/>
      <c r="M1" s="46"/>
      <c r="O1" s="50"/>
      <c r="T1" s="52"/>
      <c r="U1" s="417"/>
      <c r="W1" s="52"/>
    </row>
    <row r="2" spans="1:27" s="1" customFormat="1" ht="27.6" customHeight="1" x14ac:dyDescent="0.2">
      <c r="A2" s="1187" t="s">
        <v>4</v>
      </c>
      <c r="B2" s="1188"/>
      <c r="C2" s="1188"/>
      <c r="D2" s="1188"/>
      <c r="E2" s="1188"/>
      <c r="F2" s="1188"/>
      <c r="G2" s="1188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8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7"/>
      <c r="W3" s="52"/>
    </row>
    <row r="4" spans="1:27" s="1" customFormat="1" ht="89.1" customHeight="1" thickBot="1" x14ac:dyDescent="0.25">
      <c r="A4" s="153" t="s">
        <v>5</v>
      </c>
      <c r="B4" s="154" t="s">
        <v>6</v>
      </c>
      <c r="C4" s="191" t="s">
        <v>7</v>
      </c>
      <c r="D4" s="1103" t="s">
        <v>0</v>
      </c>
      <c r="E4" s="1104"/>
      <c r="F4" s="1189" t="s">
        <v>8</v>
      </c>
      <c r="G4" s="1190"/>
      <c r="H4" s="1107" t="s">
        <v>1</v>
      </c>
      <c r="I4" s="1108"/>
      <c r="J4" s="192">
        <v>0.03</v>
      </c>
      <c r="K4" s="1109" t="s">
        <v>3</v>
      </c>
      <c r="L4" s="1110"/>
      <c r="M4" s="156"/>
      <c r="N4" s="157" t="s">
        <v>79</v>
      </c>
      <c r="O4" s="1180" t="s">
        <v>3</v>
      </c>
      <c r="P4" s="1181"/>
      <c r="Q4" s="193" t="s">
        <v>80</v>
      </c>
      <c r="R4" s="412">
        <v>0.05</v>
      </c>
      <c r="S4" s="1182" t="s">
        <v>136</v>
      </c>
      <c r="T4" s="1183"/>
      <c r="U4" s="419" t="s">
        <v>137</v>
      </c>
      <c r="V4" s="1184" t="s">
        <v>81</v>
      </c>
      <c r="W4" s="1185"/>
      <c r="X4" s="412">
        <v>0.05</v>
      </c>
      <c r="Y4" s="1182" t="s">
        <v>136</v>
      </c>
      <c r="Z4" s="1183"/>
      <c r="AA4" s="419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186"/>
      <c r="B1" s="1186"/>
      <c r="C1" s="1186"/>
      <c r="D1" s="1186"/>
      <c r="E1" s="1186"/>
    </row>
    <row r="2" spans="1:16" ht="27.6" customHeight="1" x14ac:dyDescent="0.2">
      <c r="A2" s="1187" t="s">
        <v>4</v>
      </c>
      <c r="B2" s="1188"/>
      <c r="C2" s="1188"/>
      <c r="D2" s="1188"/>
      <c r="E2" s="1188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3" t="s">
        <v>5</v>
      </c>
      <c r="B4" s="154" t="s">
        <v>6</v>
      </c>
      <c r="C4" s="154" t="s">
        <v>7</v>
      </c>
      <c r="D4" s="1189" t="s">
        <v>8</v>
      </c>
      <c r="E4" s="1215"/>
      <c r="F4" s="1216" t="s">
        <v>2</v>
      </c>
      <c r="G4" s="1217"/>
      <c r="H4" s="155">
        <v>0.03</v>
      </c>
      <c r="I4" s="1109" t="s">
        <v>81</v>
      </c>
      <c r="J4" s="1110"/>
      <c r="K4" s="156"/>
      <c r="L4" s="157" t="s">
        <v>79</v>
      </c>
      <c r="M4" s="1184" t="s">
        <v>81</v>
      </c>
      <c r="N4" s="1185"/>
      <c r="O4" s="158" t="s">
        <v>80</v>
      </c>
      <c r="P4" s="215" t="s">
        <v>93</v>
      </c>
    </row>
    <row r="5" spans="1:16" ht="34.5" customHeight="1" x14ac:dyDescent="0.2">
      <c r="A5" s="1225" t="s">
        <v>9</v>
      </c>
      <c r="B5" s="159" t="s">
        <v>10</v>
      </c>
      <c r="C5" s="146"/>
      <c r="D5" s="35" t="s">
        <v>11</v>
      </c>
      <c r="E5" s="147">
        <v>6600</v>
      </c>
      <c r="F5" s="35" t="s">
        <v>11</v>
      </c>
      <c r="G5" s="36">
        <v>6850</v>
      </c>
      <c r="H5" s="127">
        <f>G5*$H$4</f>
        <v>205.5</v>
      </c>
      <c r="I5" s="128" t="s">
        <v>11</v>
      </c>
      <c r="J5" s="129">
        <f>G5+H5</f>
        <v>7055.5</v>
      </c>
      <c r="K5" s="105">
        <f>ROUND(J5/180,2)</f>
        <v>39.200000000000003</v>
      </c>
      <c r="L5" s="130">
        <f>MROUND(K5,1)</f>
        <v>39</v>
      </c>
      <c r="M5" s="72">
        <f>+L5*180</f>
        <v>7020</v>
      </c>
      <c r="N5" s="106">
        <f>+M5-G5</f>
        <v>170</v>
      </c>
      <c r="O5" s="131">
        <f>+N5/J5</f>
        <v>2.4094677910849693E-2</v>
      </c>
      <c r="P5" s="132"/>
    </row>
    <row r="6" spans="1:16" ht="16.5" customHeight="1" x14ac:dyDescent="0.2">
      <c r="A6" s="1226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3"/>
    </row>
    <row r="7" spans="1:16" ht="34.5" customHeight="1" x14ac:dyDescent="0.2">
      <c r="A7" s="1226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3"/>
    </row>
    <row r="8" spans="1:16" ht="34.5" customHeight="1" x14ac:dyDescent="0.2">
      <c r="A8" s="1226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3"/>
    </row>
    <row r="9" spans="1:16" ht="16.5" customHeight="1" x14ac:dyDescent="0.2">
      <c r="A9" s="1226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3"/>
    </row>
    <row r="10" spans="1:16" ht="34.5" customHeight="1" x14ac:dyDescent="0.2">
      <c r="A10" s="1226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3"/>
    </row>
    <row r="11" spans="1:16" ht="16.5" customHeight="1" thickBot="1" x14ac:dyDescent="0.25">
      <c r="A11" s="1227"/>
      <c r="B11" s="148" t="s">
        <v>15</v>
      </c>
      <c r="C11" s="149"/>
      <c r="D11" s="150" t="s">
        <v>11</v>
      </c>
      <c r="E11" s="151">
        <v>15500</v>
      </c>
      <c r="F11" s="150" t="s">
        <v>11</v>
      </c>
      <c r="G11" s="152">
        <v>15700</v>
      </c>
      <c r="H11" s="139">
        <f t="shared" si="7"/>
        <v>471</v>
      </c>
      <c r="I11" s="140" t="s">
        <v>11</v>
      </c>
      <c r="J11" s="141">
        <f t="shared" si="8"/>
        <v>16171</v>
      </c>
      <c r="K11" s="142">
        <f t="shared" si="9"/>
        <v>89.84</v>
      </c>
      <c r="L11" s="143">
        <v>89</v>
      </c>
      <c r="M11" s="74">
        <f t="shared" si="11"/>
        <v>16020</v>
      </c>
      <c r="N11" s="109">
        <f t="shared" si="12"/>
        <v>320</v>
      </c>
      <c r="O11" s="144">
        <f t="shared" si="13"/>
        <v>1.9788510296209264E-2</v>
      </c>
      <c r="P11" s="45"/>
    </row>
    <row r="12" spans="1:16" ht="16.5" customHeight="1" x14ac:dyDescent="0.2">
      <c r="A12" s="1223" t="s">
        <v>18</v>
      </c>
      <c r="B12" s="145" t="s">
        <v>16</v>
      </c>
      <c r="C12" s="146"/>
      <c r="D12" s="35" t="s">
        <v>11</v>
      </c>
      <c r="E12" s="147">
        <v>13950</v>
      </c>
      <c r="F12" s="35" t="s">
        <v>11</v>
      </c>
      <c r="G12" s="36">
        <v>14300</v>
      </c>
      <c r="H12" s="127">
        <f t="shared" si="7"/>
        <v>429</v>
      </c>
      <c r="I12" s="128" t="s">
        <v>11</v>
      </c>
      <c r="J12" s="129">
        <f t="shared" si="8"/>
        <v>14729</v>
      </c>
      <c r="K12" s="105">
        <f>ROUND(J12/120,2)</f>
        <v>122.74</v>
      </c>
      <c r="L12" s="130">
        <v>122</v>
      </c>
      <c r="M12" s="72">
        <f>+L12*120</f>
        <v>14640</v>
      </c>
      <c r="N12" s="106">
        <f t="shared" si="12"/>
        <v>340</v>
      </c>
      <c r="O12" s="131">
        <f t="shared" si="13"/>
        <v>2.3083712404100752E-2</v>
      </c>
      <c r="P12" s="132"/>
    </row>
    <row r="13" spans="1:16" ht="52.5" customHeight="1" x14ac:dyDescent="0.2">
      <c r="A13" s="1228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3"/>
    </row>
    <row r="14" spans="1:16" ht="16.5" customHeight="1" x14ac:dyDescent="0.2">
      <c r="A14" s="1228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3"/>
    </row>
    <row r="15" spans="1:16" ht="16.5" customHeight="1" x14ac:dyDescent="0.25">
      <c r="A15" s="1228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3"/>
    </row>
    <row r="16" spans="1:16" ht="16.5" customHeight="1" x14ac:dyDescent="0.2">
      <c r="A16" s="1228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3"/>
    </row>
    <row r="17" spans="1:18" ht="34.5" customHeight="1" thickBot="1" x14ac:dyDescent="0.25">
      <c r="A17" s="1224"/>
      <c r="B17" s="148" t="s">
        <v>22</v>
      </c>
      <c r="C17" s="149"/>
      <c r="D17" s="150" t="s">
        <v>11</v>
      </c>
      <c r="E17" s="151">
        <v>13950</v>
      </c>
      <c r="F17" s="150" t="s">
        <v>11</v>
      </c>
      <c r="G17" s="152">
        <v>14300</v>
      </c>
      <c r="H17" s="139">
        <f t="shared" si="7"/>
        <v>429</v>
      </c>
      <c r="I17" s="140" t="s">
        <v>11</v>
      </c>
      <c r="J17" s="141">
        <f t="shared" si="8"/>
        <v>14729</v>
      </c>
      <c r="K17" s="142">
        <f t="shared" si="9"/>
        <v>81.83</v>
      </c>
      <c r="L17" s="143">
        <v>81.8</v>
      </c>
      <c r="M17" s="74">
        <f t="shared" si="11"/>
        <v>14724</v>
      </c>
      <c r="N17" s="109">
        <f t="shared" si="12"/>
        <v>424</v>
      </c>
      <c r="O17" s="144">
        <f t="shared" si="13"/>
        <v>2.8786747233349175E-2</v>
      </c>
      <c r="P17" s="45"/>
    </row>
    <row r="18" spans="1:18" ht="34.5" customHeight="1" x14ac:dyDescent="0.2">
      <c r="A18" s="1194" t="s">
        <v>25</v>
      </c>
      <c r="B18" s="122" t="s">
        <v>23</v>
      </c>
      <c r="C18" s="123"/>
      <c r="D18" s="124" t="s">
        <v>11</v>
      </c>
      <c r="E18" s="125">
        <v>13950</v>
      </c>
      <c r="F18" s="124" t="s">
        <v>11</v>
      </c>
      <c r="G18" s="126">
        <v>14300</v>
      </c>
      <c r="H18" s="127">
        <f t="shared" si="7"/>
        <v>429</v>
      </c>
      <c r="I18" s="128" t="s">
        <v>11</v>
      </c>
      <c r="J18" s="129">
        <f t="shared" si="8"/>
        <v>14729</v>
      </c>
      <c r="K18" s="105">
        <f t="shared" si="9"/>
        <v>81.83</v>
      </c>
      <c r="L18" s="130">
        <v>81.8</v>
      </c>
      <c r="M18" s="72">
        <f t="shared" si="11"/>
        <v>14724</v>
      </c>
      <c r="N18" s="106">
        <f t="shared" si="12"/>
        <v>424</v>
      </c>
      <c r="O18" s="131">
        <f t="shared" si="13"/>
        <v>2.8786747233349175E-2</v>
      </c>
      <c r="P18" s="134">
        <v>14724</v>
      </c>
    </row>
    <row r="19" spans="1:18" ht="16.5" customHeight="1" x14ac:dyDescent="0.2">
      <c r="A19" s="1195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4">
        <v>14724</v>
      </c>
    </row>
    <row r="20" spans="1:18" ht="16.5" customHeight="1" x14ac:dyDescent="0.2">
      <c r="A20" s="1195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4">
        <v>15300</v>
      </c>
    </row>
    <row r="21" spans="1:18" ht="34.5" customHeight="1" x14ac:dyDescent="0.2">
      <c r="A21" s="1195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4">
        <v>15300</v>
      </c>
    </row>
    <row r="22" spans="1:18" ht="16.5" customHeight="1" x14ac:dyDescent="0.2">
      <c r="A22" s="1195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4">
        <v>15300</v>
      </c>
    </row>
    <row r="23" spans="1:18" ht="33.75" customHeight="1" x14ac:dyDescent="0.2">
      <c r="A23" s="1195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4">
        <v>15300</v>
      </c>
    </row>
    <row r="24" spans="1:18" ht="33.75" customHeight="1" x14ac:dyDescent="0.2">
      <c r="A24" s="1195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4">
        <v>15300</v>
      </c>
    </row>
    <row r="25" spans="1:18" ht="33.75" customHeight="1" x14ac:dyDescent="0.2">
      <c r="A25" s="1195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4">
        <v>15300</v>
      </c>
    </row>
    <row r="26" spans="1:18" s="25" customFormat="1" ht="52.5" customHeight="1" x14ac:dyDescent="0.2">
      <c r="A26" s="1195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4">
        <v>15300</v>
      </c>
      <c r="Q26" s="1"/>
      <c r="R26" s="1"/>
    </row>
    <row r="27" spans="1:18" s="25" customFormat="1" ht="33.75" customHeight="1" x14ac:dyDescent="0.2">
      <c r="A27" s="1195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4">
        <v>15300</v>
      </c>
      <c r="Q27" s="1"/>
      <c r="R27" s="1"/>
    </row>
    <row r="28" spans="1:18" s="25" customFormat="1" ht="33.75" customHeight="1" x14ac:dyDescent="0.25">
      <c r="A28" s="1195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3"/>
      <c r="Q28" s="1"/>
      <c r="R28" s="1"/>
    </row>
    <row r="29" spans="1:18" s="25" customFormat="1" ht="16.5" customHeight="1" thickBot="1" x14ac:dyDescent="0.25">
      <c r="A29" s="1196"/>
      <c r="B29" s="135" t="s">
        <v>36</v>
      </c>
      <c r="C29" s="136"/>
      <c r="D29" s="113" t="s">
        <v>11</v>
      </c>
      <c r="E29" s="137">
        <v>14300</v>
      </c>
      <c r="F29" s="113" t="s">
        <v>11</v>
      </c>
      <c r="G29" s="138">
        <v>14900</v>
      </c>
      <c r="H29" s="139">
        <f t="shared" si="7"/>
        <v>447</v>
      </c>
      <c r="I29" s="140" t="s">
        <v>11</v>
      </c>
      <c r="J29" s="141">
        <f t="shared" si="8"/>
        <v>15347</v>
      </c>
      <c r="K29" s="142">
        <f t="shared" si="9"/>
        <v>85.26</v>
      </c>
      <c r="L29" s="143">
        <f t="shared" si="10"/>
        <v>85</v>
      </c>
      <c r="M29" s="74">
        <f t="shared" si="11"/>
        <v>15300</v>
      </c>
      <c r="N29" s="109">
        <f t="shared" si="12"/>
        <v>400</v>
      </c>
      <c r="O29" s="144">
        <f t="shared" si="13"/>
        <v>2.6063725809604484E-2</v>
      </c>
      <c r="P29" s="134">
        <v>15300</v>
      </c>
      <c r="Q29" s="1"/>
      <c r="R29" s="1"/>
    </row>
    <row r="30" spans="1:18" s="25" customFormat="1" ht="50.25" customHeight="1" x14ac:dyDescent="0.2">
      <c r="A30" s="1223" t="s">
        <v>37</v>
      </c>
      <c r="B30" s="160" t="s">
        <v>38</v>
      </c>
      <c r="C30" s="161" t="s">
        <v>39</v>
      </c>
      <c r="D30" s="35" t="s">
        <v>11</v>
      </c>
      <c r="E30" s="147">
        <v>20925</v>
      </c>
      <c r="F30" s="35" t="s">
        <v>11</v>
      </c>
      <c r="G30" s="36">
        <v>21700</v>
      </c>
      <c r="H30" s="127">
        <f t="shared" si="7"/>
        <v>651</v>
      </c>
      <c r="I30" s="128" t="s">
        <v>11</v>
      </c>
      <c r="J30" s="129">
        <f t="shared" si="8"/>
        <v>22351</v>
      </c>
      <c r="K30" s="105">
        <f t="shared" si="9"/>
        <v>124.17</v>
      </c>
      <c r="L30" s="130">
        <f t="shared" si="10"/>
        <v>124</v>
      </c>
      <c r="M30" s="72">
        <f t="shared" si="11"/>
        <v>22320</v>
      </c>
      <c r="N30" s="106">
        <f t="shared" si="12"/>
        <v>620</v>
      </c>
      <c r="O30" s="131">
        <f t="shared" si="13"/>
        <v>2.7739251040221916E-2</v>
      </c>
      <c r="P30" s="132"/>
      <c r="Q30" s="1"/>
      <c r="R30" s="1"/>
    </row>
    <row r="31" spans="1:18" s="25" customFormat="1" ht="16.5" customHeight="1" thickBot="1" x14ac:dyDescent="0.25">
      <c r="A31" s="1224"/>
      <c r="B31" s="148" t="s">
        <v>40</v>
      </c>
      <c r="C31" s="149"/>
      <c r="D31" s="150" t="s">
        <v>11</v>
      </c>
      <c r="E31" s="151">
        <v>13950</v>
      </c>
      <c r="F31" s="150" t="s">
        <v>11</v>
      </c>
      <c r="G31" s="152">
        <v>14300</v>
      </c>
      <c r="H31" s="139">
        <f t="shared" si="7"/>
        <v>429</v>
      </c>
      <c r="I31" s="140" t="s">
        <v>11</v>
      </c>
      <c r="J31" s="141">
        <f t="shared" si="8"/>
        <v>14729</v>
      </c>
      <c r="K31" s="142">
        <f t="shared" si="9"/>
        <v>81.83</v>
      </c>
      <c r="L31" s="143">
        <v>81.8</v>
      </c>
      <c r="M31" s="74">
        <f t="shared" si="11"/>
        <v>14724</v>
      </c>
      <c r="N31" s="109">
        <f t="shared" si="12"/>
        <v>424</v>
      </c>
      <c r="O31" s="144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194" t="s">
        <v>98</v>
      </c>
      <c r="B32" s="145" t="s">
        <v>41</v>
      </c>
      <c r="C32" s="162" t="s">
        <v>42</v>
      </c>
      <c r="D32" s="163" t="s">
        <v>11</v>
      </c>
      <c r="E32" s="164">
        <v>13950</v>
      </c>
      <c r="F32" s="163" t="s">
        <v>11</v>
      </c>
      <c r="G32" s="165">
        <v>14300</v>
      </c>
      <c r="H32" s="127">
        <f t="shared" si="7"/>
        <v>429</v>
      </c>
      <c r="I32" s="128" t="s">
        <v>11</v>
      </c>
      <c r="J32" s="129">
        <f t="shared" si="8"/>
        <v>14729</v>
      </c>
      <c r="K32" s="105">
        <f t="shared" si="9"/>
        <v>81.83</v>
      </c>
      <c r="L32" s="130">
        <v>81.8</v>
      </c>
      <c r="M32" s="72">
        <f t="shared" si="11"/>
        <v>14724</v>
      </c>
      <c r="N32" s="106">
        <f t="shared" si="12"/>
        <v>424</v>
      </c>
      <c r="O32" s="131">
        <f t="shared" si="13"/>
        <v>2.8786747233349175E-2</v>
      </c>
      <c r="P32" s="132"/>
      <c r="Q32" s="1"/>
      <c r="R32" s="1"/>
    </row>
    <row r="33" spans="1:18" s="25" customFormat="1" ht="16.5" customHeight="1" x14ac:dyDescent="0.2">
      <c r="A33" s="1195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3"/>
      <c r="Q33" s="1"/>
      <c r="R33" s="1"/>
    </row>
    <row r="34" spans="1:18" s="25" customFormat="1" ht="16.5" customHeight="1" thickBot="1" x14ac:dyDescent="0.25">
      <c r="A34" s="1196"/>
      <c r="B34" s="148" t="s">
        <v>44</v>
      </c>
      <c r="C34" s="148" t="s">
        <v>42</v>
      </c>
      <c r="D34" s="150" t="s">
        <v>11</v>
      </c>
      <c r="E34" s="151">
        <v>13950</v>
      </c>
      <c r="F34" s="150" t="s">
        <v>11</v>
      </c>
      <c r="G34" s="152">
        <v>14300</v>
      </c>
      <c r="H34" s="139">
        <f t="shared" si="7"/>
        <v>429</v>
      </c>
      <c r="I34" s="140" t="s">
        <v>11</v>
      </c>
      <c r="J34" s="141">
        <f t="shared" si="8"/>
        <v>14729</v>
      </c>
      <c r="K34" s="142">
        <f t="shared" si="9"/>
        <v>81.83</v>
      </c>
      <c r="L34" s="143">
        <v>81.8</v>
      </c>
      <c r="M34" s="74">
        <f t="shared" si="11"/>
        <v>14724</v>
      </c>
      <c r="N34" s="109">
        <f t="shared" si="12"/>
        <v>424</v>
      </c>
      <c r="O34" s="144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206" t="s">
        <v>45</v>
      </c>
      <c r="B35" s="122" t="s">
        <v>46</v>
      </c>
      <c r="C35" s="123"/>
      <c r="D35" s="124" t="s">
        <v>11</v>
      </c>
      <c r="E35" s="125">
        <v>14300</v>
      </c>
      <c r="F35" s="124" t="s">
        <v>11</v>
      </c>
      <c r="G35" s="126">
        <v>14900</v>
      </c>
      <c r="H35" s="127">
        <f t="shared" si="7"/>
        <v>447</v>
      </c>
      <c r="I35" s="128" t="s">
        <v>11</v>
      </c>
      <c r="J35" s="129">
        <f t="shared" si="8"/>
        <v>15347</v>
      </c>
      <c r="K35" s="105">
        <f t="shared" si="9"/>
        <v>85.26</v>
      </c>
      <c r="L35" s="130">
        <f t="shared" si="10"/>
        <v>85</v>
      </c>
      <c r="M35" s="72">
        <f t="shared" si="11"/>
        <v>15300</v>
      </c>
      <c r="N35" s="106">
        <f t="shared" si="12"/>
        <v>400</v>
      </c>
      <c r="O35" s="131">
        <f t="shared" si="13"/>
        <v>2.6063725809604484E-2</v>
      </c>
      <c r="P35" s="212">
        <v>15300</v>
      </c>
      <c r="Q35" s="1"/>
      <c r="R35" s="1"/>
    </row>
    <row r="36" spans="1:18" s="25" customFormat="1" ht="34.5" customHeight="1" x14ac:dyDescent="0.2">
      <c r="A36" s="1207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4">
        <v>15300</v>
      </c>
      <c r="Q36" s="1"/>
      <c r="R36" s="1"/>
    </row>
    <row r="37" spans="1:18" s="25" customFormat="1" ht="16.5" customHeight="1" thickBot="1" x14ac:dyDescent="0.25">
      <c r="A37" s="1208"/>
      <c r="B37" s="148" t="s">
        <v>48</v>
      </c>
      <c r="C37" s="148" t="s">
        <v>42</v>
      </c>
      <c r="D37" s="150" t="s">
        <v>11</v>
      </c>
      <c r="E37" s="151">
        <v>14300</v>
      </c>
      <c r="F37" s="150" t="s">
        <v>11</v>
      </c>
      <c r="G37" s="152">
        <v>14900</v>
      </c>
      <c r="H37" s="139">
        <f t="shared" si="7"/>
        <v>447</v>
      </c>
      <c r="I37" s="140" t="s">
        <v>11</v>
      </c>
      <c r="J37" s="141">
        <f t="shared" si="8"/>
        <v>15347</v>
      </c>
      <c r="K37" s="142">
        <f t="shared" si="9"/>
        <v>85.26</v>
      </c>
      <c r="L37" s="143">
        <f t="shared" si="10"/>
        <v>85</v>
      </c>
      <c r="M37" s="74">
        <f t="shared" si="11"/>
        <v>15300</v>
      </c>
      <c r="N37" s="109">
        <f t="shared" si="12"/>
        <v>400</v>
      </c>
      <c r="O37" s="144">
        <f t="shared" si="13"/>
        <v>2.6063725809604484E-2</v>
      </c>
      <c r="P37" s="213">
        <v>15300</v>
      </c>
      <c r="Q37" s="1"/>
      <c r="R37" s="1"/>
    </row>
    <row r="38" spans="1:18" s="25" customFormat="1" ht="34.5" customHeight="1" thickBot="1" x14ac:dyDescent="0.25">
      <c r="A38" s="227"/>
      <c r="B38" s="228" t="s">
        <v>50</v>
      </c>
      <c r="C38" s="229" t="s">
        <v>84</v>
      </c>
      <c r="D38" s="1209" t="s">
        <v>34</v>
      </c>
      <c r="E38" s="1210"/>
      <c r="F38" s="230" t="s">
        <v>11</v>
      </c>
      <c r="G38" s="231">
        <v>14050</v>
      </c>
      <c r="H38" s="222">
        <f t="shared" si="7"/>
        <v>421.5</v>
      </c>
      <c r="I38" s="223" t="s">
        <v>11</v>
      </c>
      <c r="J38" s="224">
        <f t="shared" si="8"/>
        <v>14471.5</v>
      </c>
      <c r="K38" s="206">
        <f t="shared" si="9"/>
        <v>80.400000000000006</v>
      </c>
      <c r="L38" s="225">
        <f t="shared" si="10"/>
        <v>80</v>
      </c>
      <c r="M38" s="207">
        <v>14500</v>
      </c>
      <c r="N38" s="208">
        <f t="shared" si="12"/>
        <v>450</v>
      </c>
      <c r="O38" s="226">
        <f t="shared" si="13"/>
        <v>3.1095601699892894E-2</v>
      </c>
      <c r="P38" s="209"/>
      <c r="Q38" s="1"/>
      <c r="R38" s="1"/>
    </row>
    <row r="39" spans="1:18" s="25" customFormat="1" ht="34.5" customHeight="1" thickBot="1" x14ac:dyDescent="0.25">
      <c r="A39" s="216" t="s">
        <v>89</v>
      </c>
      <c r="B39" s="217" t="s">
        <v>90</v>
      </c>
      <c r="C39" s="218"/>
      <c r="D39" s="219"/>
      <c r="E39" s="220"/>
      <c r="F39" s="221" t="s">
        <v>11</v>
      </c>
      <c r="G39" s="205">
        <v>14900</v>
      </c>
      <c r="H39" s="222">
        <f t="shared" si="7"/>
        <v>447</v>
      </c>
      <c r="I39" s="223" t="s">
        <v>11</v>
      </c>
      <c r="J39" s="224">
        <f t="shared" si="8"/>
        <v>15347</v>
      </c>
      <c r="K39" s="206">
        <f t="shared" si="9"/>
        <v>85.26</v>
      </c>
      <c r="L39" s="225">
        <f t="shared" si="10"/>
        <v>85</v>
      </c>
      <c r="M39" s="207">
        <f t="shared" si="11"/>
        <v>15300</v>
      </c>
      <c r="N39" s="208">
        <f t="shared" si="12"/>
        <v>400</v>
      </c>
      <c r="O39" s="131">
        <f t="shared" si="13"/>
        <v>2.6063725809604484E-2</v>
      </c>
      <c r="P39" s="132"/>
      <c r="Q39" s="1"/>
      <c r="R39" s="1"/>
    </row>
    <row r="40" spans="1:18" s="25" customFormat="1" ht="16.5" customHeight="1" x14ac:dyDescent="0.2">
      <c r="A40" s="1194" t="s">
        <v>52</v>
      </c>
      <c r="B40" s="122" t="s">
        <v>53</v>
      </c>
      <c r="C40" s="123"/>
      <c r="D40" s="124" t="s">
        <v>11</v>
      </c>
      <c r="E40" s="167">
        <v>13950</v>
      </c>
      <c r="F40" s="124" t="s">
        <v>11</v>
      </c>
      <c r="G40" s="168">
        <v>14300</v>
      </c>
      <c r="H40" s="127">
        <f t="shared" si="7"/>
        <v>429</v>
      </c>
      <c r="I40" s="128" t="s">
        <v>11</v>
      </c>
      <c r="J40" s="129">
        <f t="shared" si="8"/>
        <v>14729</v>
      </c>
      <c r="K40" s="105">
        <f t="shared" si="9"/>
        <v>81.83</v>
      </c>
      <c r="L40" s="130">
        <v>81.8</v>
      </c>
      <c r="M40" s="72">
        <f t="shared" si="11"/>
        <v>14724</v>
      </c>
      <c r="N40" s="106">
        <f t="shared" si="12"/>
        <v>424</v>
      </c>
      <c r="O40" s="233">
        <f t="shared" si="13"/>
        <v>2.8786747233349175E-2</v>
      </c>
      <c r="P40" s="234">
        <v>14724</v>
      </c>
      <c r="Q40" s="1"/>
      <c r="R40" s="1"/>
    </row>
    <row r="41" spans="1:18" s="25" customFormat="1" ht="34.5" customHeight="1" x14ac:dyDescent="0.2">
      <c r="A41" s="1195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2">
        <v>83.8</v>
      </c>
      <c r="M41" s="73">
        <f>+L41*120</f>
        <v>10056</v>
      </c>
      <c r="N41" s="8">
        <f t="shared" si="12"/>
        <v>306</v>
      </c>
      <c r="O41" s="235">
        <f t="shared" si="13"/>
        <v>3.0470500373412996E-2</v>
      </c>
      <c r="P41" s="134">
        <v>10056</v>
      </c>
      <c r="Q41" s="1"/>
      <c r="R41" s="1"/>
    </row>
    <row r="42" spans="1:18" s="25" customFormat="1" ht="16.5" customHeight="1" x14ac:dyDescent="0.2">
      <c r="A42" s="1195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5">
        <f t="shared" si="13"/>
        <v>2.3434884499497825E-2</v>
      </c>
      <c r="P42" s="236">
        <v>5940</v>
      </c>
      <c r="Q42" s="1"/>
      <c r="R42" s="1"/>
    </row>
    <row r="43" spans="1:18" s="25" customFormat="1" ht="34.5" customHeight="1" thickBot="1" x14ac:dyDescent="0.25">
      <c r="A43" s="1196"/>
      <c r="B43" s="135" t="s">
        <v>56</v>
      </c>
      <c r="C43" s="135" t="s">
        <v>57</v>
      </c>
      <c r="D43" s="1113" t="s">
        <v>34</v>
      </c>
      <c r="E43" s="1168"/>
      <c r="F43" s="113" t="s">
        <v>11</v>
      </c>
      <c r="G43" s="169">
        <v>5600</v>
      </c>
      <c r="H43" s="139">
        <f t="shared" si="7"/>
        <v>168</v>
      </c>
      <c r="I43" s="140" t="s">
        <v>11</v>
      </c>
      <c r="J43" s="141">
        <f t="shared" si="8"/>
        <v>5768</v>
      </c>
      <c r="K43" s="142">
        <f t="shared" si="9"/>
        <v>32.04</v>
      </c>
      <c r="L43" s="311">
        <f t="shared" si="10"/>
        <v>32</v>
      </c>
      <c r="M43" s="74">
        <f t="shared" si="11"/>
        <v>5760</v>
      </c>
      <c r="N43" s="109">
        <f t="shared" si="12"/>
        <v>160</v>
      </c>
      <c r="O43" s="237">
        <f t="shared" si="13"/>
        <v>2.7739251040221916E-2</v>
      </c>
      <c r="P43" s="213">
        <v>5760</v>
      </c>
      <c r="Q43" s="1"/>
      <c r="R43" s="1"/>
    </row>
    <row r="44" spans="1:18" s="25" customFormat="1" ht="34.5" customHeight="1" x14ac:dyDescent="0.2">
      <c r="A44" s="1220" t="s">
        <v>58</v>
      </c>
      <c r="B44" s="170" t="s">
        <v>59</v>
      </c>
      <c r="C44" s="123"/>
      <c r="D44" s="124" t="s">
        <v>11</v>
      </c>
      <c r="E44" s="167">
        <v>13950</v>
      </c>
      <c r="F44" s="124" t="s">
        <v>11</v>
      </c>
      <c r="G44" s="168">
        <v>14508</v>
      </c>
      <c r="H44" s="127"/>
      <c r="I44" s="128" t="s">
        <v>11</v>
      </c>
      <c r="J44" s="129"/>
      <c r="K44" s="105"/>
      <c r="L44" s="307"/>
      <c r="M44" s="171">
        <v>14940</v>
      </c>
      <c r="N44" s="106"/>
      <c r="O44" s="102">
        <v>2.9000000000000001E-2</v>
      </c>
      <c r="P44" s="232">
        <v>14508</v>
      </c>
      <c r="Q44" s="1"/>
      <c r="R44" s="1"/>
    </row>
    <row r="45" spans="1:18" s="25" customFormat="1" ht="42" customHeight="1" x14ac:dyDescent="0.2">
      <c r="A45" s="1221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10"/>
      <c r="M45" s="309">
        <v>540</v>
      </c>
      <c r="N45" s="8"/>
      <c r="O45" s="241"/>
      <c r="P45" s="172">
        <v>520</v>
      </c>
      <c r="Q45" s="1"/>
      <c r="R45" s="1"/>
    </row>
    <row r="46" spans="1:18" ht="89.1" customHeight="1" thickBot="1" x14ac:dyDescent="0.25">
      <c r="A46" s="1222"/>
      <c r="B46" s="173" t="s">
        <v>61</v>
      </c>
      <c r="C46" s="135" t="s">
        <v>62</v>
      </c>
      <c r="D46" s="113" t="s">
        <v>11</v>
      </c>
      <c r="E46" s="174">
        <v>15000</v>
      </c>
      <c r="F46" s="1113" t="s">
        <v>34</v>
      </c>
      <c r="G46" s="1168"/>
      <c r="H46" s="139"/>
      <c r="I46" s="140" t="s">
        <v>11</v>
      </c>
      <c r="J46" s="141"/>
      <c r="K46" s="142"/>
      <c r="L46" s="308"/>
      <c r="M46" s="74"/>
      <c r="N46" s="109"/>
      <c r="O46" s="144"/>
      <c r="P46" s="238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197" t="s">
        <v>8</v>
      </c>
      <c r="E48" s="1198"/>
      <c r="F48" s="1218" t="s">
        <v>2</v>
      </c>
      <c r="G48" s="1219"/>
      <c r="H48" s="86">
        <v>0.03</v>
      </c>
      <c r="I48" s="1118" t="s">
        <v>81</v>
      </c>
      <c r="J48" s="1119"/>
      <c r="K48" s="80"/>
      <c r="L48" s="81" t="s">
        <v>79</v>
      </c>
      <c r="M48" s="1204" t="s">
        <v>81</v>
      </c>
      <c r="N48" s="1205"/>
      <c r="O48" s="116" t="s">
        <v>80</v>
      </c>
      <c r="P48" s="214" t="s">
        <v>93</v>
      </c>
    </row>
    <row r="49" spans="1:18" ht="28.5" customHeight="1" thickBot="1" x14ac:dyDescent="0.25">
      <c r="A49" s="166"/>
      <c r="B49" s="175" t="s">
        <v>64</v>
      </c>
      <c r="C49" s="166"/>
      <c r="D49" s="1213"/>
      <c r="E49" s="1214"/>
      <c r="H49" s="65"/>
      <c r="J49" s="66"/>
      <c r="K49" s="56"/>
      <c r="N49" s="8"/>
    </row>
    <row r="50" spans="1:18" s="25" customFormat="1" x14ac:dyDescent="0.25">
      <c r="A50" s="1199" t="s">
        <v>58</v>
      </c>
      <c r="B50" s="160" t="s">
        <v>59</v>
      </c>
      <c r="C50" s="176"/>
      <c r="D50" s="163" t="s">
        <v>11</v>
      </c>
      <c r="E50" s="177">
        <v>7950</v>
      </c>
      <c r="F50" s="210" t="s">
        <v>11</v>
      </c>
      <c r="G50" s="177">
        <v>8268</v>
      </c>
      <c r="H50" s="178">
        <f t="shared" si="7"/>
        <v>248.04</v>
      </c>
      <c r="I50" s="179"/>
      <c r="J50" s="129">
        <f t="shared" si="8"/>
        <v>8516.0400000000009</v>
      </c>
      <c r="K50" s="105">
        <f t="shared" si="9"/>
        <v>47.31</v>
      </c>
      <c r="L50" s="130"/>
      <c r="M50" s="72">
        <v>8516</v>
      </c>
      <c r="N50" s="106">
        <f t="shared" ref="N50:N52" si="14">+M50-G50</f>
        <v>248</v>
      </c>
      <c r="O50" s="131">
        <f t="shared" ref="O50:O52" si="15">+N50/J50</f>
        <v>2.9121516573430841E-2</v>
      </c>
      <c r="P50" s="132"/>
      <c r="Q50" s="1"/>
      <c r="R50" s="1"/>
    </row>
    <row r="51" spans="1:18" s="25" customFormat="1" ht="29.25" customHeight="1" x14ac:dyDescent="0.25">
      <c r="A51" s="1200"/>
      <c r="B51" s="12" t="s">
        <v>67</v>
      </c>
      <c r="C51" s="5"/>
      <c r="D51" s="21" t="s">
        <v>11</v>
      </c>
      <c r="E51" s="90"/>
      <c r="F51" s="120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5"/>
      <c r="M51" s="272">
        <v>367</v>
      </c>
      <c r="N51" s="259">
        <f t="shared" si="14"/>
        <v>11</v>
      </c>
      <c r="O51" s="260">
        <f t="shared" si="15"/>
        <v>2.9998909130577071E-2</v>
      </c>
      <c r="P51" s="247"/>
      <c r="Q51" s="1"/>
      <c r="R51" s="1"/>
    </row>
    <row r="52" spans="1:18" s="25" customFormat="1" ht="35.25" customHeight="1" thickBot="1" x14ac:dyDescent="0.3">
      <c r="A52" s="1201"/>
      <c r="B52" s="135" t="s">
        <v>70</v>
      </c>
      <c r="C52" s="180" t="s">
        <v>71</v>
      </c>
      <c r="D52" s="181" t="s">
        <v>11</v>
      </c>
      <c r="E52" s="182"/>
      <c r="F52" s="183" t="s">
        <v>11</v>
      </c>
      <c r="G52" s="184">
        <v>10400</v>
      </c>
      <c r="H52" s="185">
        <f t="shared" si="7"/>
        <v>312</v>
      </c>
      <c r="I52" s="186"/>
      <c r="J52" s="187">
        <f t="shared" si="8"/>
        <v>10712</v>
      </c>
      <c r="K52" s="188">
        <f t="shared" si="9"/>
        <v>59.51</v>
      </c>
      <c r="L52" s="143">
        <v>59.5</v>
      </c>
      <c r="M52" s="75">
        <f t="shared" si="11"/>
        <v>10710</v>
      </c>
      <c r="N52" s="189">
        <f t="shared" si="14"/>
        <v>310</v>
      </c>
      <c r="O52" s="190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9"/>
      <c r="B53" s="276" t="s">
        <v>72</v>
      </c>
      <c r="C53" s="269"/>
      <c r="D53" s="1202"/>
      <c r="E53" s="1203"/>
      <c r="F53" s="1211"/>
      <c r="G53" s="1212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191"/>
      <c r="B54" s="242" t="s">
        <v>86</v>
      </c>
      <c r="C54" s="195" t="s">
        <v>87</v>
      </c>
      <c r="D54" s="283"/>
      <c r="E54" s="284" t="s">
        <v>34</v>
      </c>
      <c r="F54" s="163" t="s">
        <v>11</v>
      </c>
      <c r="G54" s="211">
        <v>6950</v>
      </c>
      <c r="H54" s="285"/>
      <c r="I54" s="286"/>
      <c r="J54" s="287"/>
      <c r="K54" s="288"/>
      <c r="L54" s="130"/>
      <c r="M54" s="289">
        <v>6950</v>
      </c>
      <c r="N54" s="290"/>
      <c r="O54" s="291"/>
      <c r="P54" s="274" t="s">
        <v>96</v>
      </c>
      <c r="Q54" s="118"/>
      <c r="R54" s="118"/>
    </row>
    <row r="55" spans="1:18" s="119" customFormat="1" ht="15" customHeight="1" thickBot="1" x14ac:dyDescent="0.3">
      <c r="A55" s="1192"/>
      <c r="B55" s="204" t="s">
        <v>86</v>
      </c>
      <c r="C55" s="248" t="s">
        <v>88</v>
      </c>
      <c r="D55" s="292"/>
      <c r="E55" s="293" t="s">
        <v>34</v>
      </c>
      <c r="F55" s="113" t="s">
        <v>11</v>
      </c>
      <c r="G55" s="294">
        <v>13900</v>
      </c>
      <c r="H55" s="185"/>
      <c r="I55" s="186"/>
      <c r="J55" s="187"/>
      <c r="K55" s="188"/>
      <c r="L55" s="143"/>
      <c r="M55" s="75">
        <v>13900</v>
      </c>
      <c r="N55" s="189"/>
      <c r="O55" s="190"/>
      <c r="P55" s="275" t="s">
        <v>96</v>
      </c>
      <c r="Q55" s="118"/>
      <c r="R55" s="118"/>
    </row>
    <row r="56" spans="1:18" s="25" customFormat="1" ht="35.25" customHeight="1" x14ac:dyDescent="0.25">
      <c r="A56" s="1192"/>
      <c r="B56" s="266" t="s">
        <v>73</v>
      </c>
      <c r="C56" s="277" t="s">
        <v>75</v>
      </c>
      <c r="D56" s="97" t="s">
        <v>11</v>
      </c>
      <c r="E56" s="278">
        <v>3100</v>
      </c>
      <c r="F56" s="121" t="s">
        <v>11</v>
      </c>
      <c r="G56" s="278">
        <v>3200</v>
      </c>
      <c r="H56" s="67"/>
      <c r="I56" s="68"/>
      <c r="J56" s="69"/>
      <c r="K56" s="70"/>
      <c r="L56" s="71"/>
      <c r="M56" s="279">
        <v>3300</v>
      </c>
      <c r="N56" s="280"/>
      <c r="O56" s="281"/>
      <c r="P56" s="282">
        <v>3300</v>
      </c>
      <c r="Q56" s="1"/>
      <c r="R56" s="1"/>
    </row>
    <row r="57" spans="1:18" s="25" customFormat="1" ht="35.25" customHeight="1" x14ac:dyDescent="0.25">
      <c r="A57" s="1192"/>
      <c r="B57" s="268" t="s">
        <v>95</v>
      </c>
      <c r="C57" s="261" t="s">
        <v>74</v>
      </c>
      <c r="D57" s="262" t="s">
        <v>11</v>
      </c>
      <c r="E57" s="263" t="s">
        <v>34</v>
      </c>
      <c r="F57" s="264" t="s">
        <v>11</v>
      </c>
      <c r="G57" s="265">
        <v>2300</v>
      </c>
      <c r="H57" s="251"/>
      <c r="I57" s="252"/>
      <c r="J57" s="253"/>
      <c r="K57" s="254"/>
      <c r="L57" s="255"/>
      <c r="M57" s="256">
        <v>2400</v>
      </c>
      <c r="N57" s="257"/>
      <c r="O57" s="258"/>
      <c r="P57" s="270">
        <v>2400</v>
      </c>
      <c r="Q57" s="1"/>
      <c r="R57" s="1"/>
    </row>
    <row r="58" spans="1:18" s="25" customFormat="1" ht="35.25" customHeight="1" x14ac:dyDescent="0.25">
      <c r="A58" s="1192"/>
      <c r="B58" s="267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2">
        <v>1650</v>
      </c>
      <c r="N58" s="259"/>
      <c r="O58" s="260"/>
      <c r="P58" s="250">
        <v>1650</v>
      </c>
      <c r="Q58" s="1"/>
      <c r="R58" s="1"/>
    </row>
    <row r="59" spans="1:18" s="25" customFormat="1" ht="35.25" customHeight="1" thickBot="1" x14ac:dyDescent="0.3">
      <c r="A59" s="1193"/>
      <c r="B59" s="296" t="s">
        <v>94</v>
      </c>
      <c r="C59" s="297" t="s">
        <v>74</v>
      </c>
      <c r="D59" s="298" t="s">
        <v>11</v>
      </c>
      <c r="E59" s="299" t="s">
        <v>34</v>
      </c>
      <c r="F59" s="298" t="s">
        <v>11</v>
      </c>
      <c r="G59" s="299">
        <v>1150</v>
      </c>
      <c r="H59" s="300"/>
      <c r="I59" s="301"/>
      <c r="J59" s="302"/>
      <c r="K59" s="303"/>
      <c r="L59" s="304"/>
      <c r="M59" s="273">
        <v>1200</v>
      </c>
      <c r="N59" s="305"/>
      <c r="O59" s="306"/>
      <c r="P59" s="271">
        <v>1200</v>
      </c>
      <c r="Q59" s="1"/>
      <c r="R59" s="1"/>
    </row>
  </sheetData>
  <mergeCells count="26">
    <mergeCell ref="M4:N4"/>
    <mergeCell ref="A30:A31"/>
    <mergeCell ref="A18:A29"/>
    <mergeCell ref="I4:J4"/>
    <mergeCell ref="A5:A11"/>
    <mergeCell ref="A12:A17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8:N48"/>
    <mergeCell ref="I48:J48"/>
    <mergeCell ref="A32:A34"/>
    <mergeCell ref="A35:A37"/>
    <mergeCell ref="D38:E38"/>
    <mergeCell ref="A54:A59"/>
    <mergeCell ref="A40:A43"/>
    <mergeCell ref="D43:E43"/>
    <mergeCell ref="D48:E48"/>
    <mergeCell ref="A50:A52"/>
    <mergeCell ref="D53:E53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Master</vt:lpstr>
      <vt:lpstr>Full time</vt:lpstr>
      <vt:lpstr>PT</vt:lpstr>
      <vt:lpstr>other</vt:lpstr>
      <vt:lpstr>Header</vt:lpstr>
      <vt:lpstr>Overseas</vt:lpstr>
      <vt:lpstr>'Full time'!Print_Area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Aaron Inglethorpe</cp:lastModifiedBy>
  <cp:lastPrinted>2023-09-27T08:35:13Z</cp:lastPrinted>
  <dcterms:created xsi:type="dcterms:W3CDTF">2021-09-02T13:05:45Z</dcterms:created>
  <dcterms:modified xsi:type="dcterms:W3CDTF">2023-11-23T12:32:17Z</dcterms:modified>
</cp:coreProperties>
</file>